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egovg01.sharepoint.com/sites/EST_JUSTDIGI/Dokumendid/EELARVE/Üldine/2. 2026RE/2026 ministri käskkiri/III muutmine ministri KK/"/>
    </mc:Choice>
  </mc:AlternateContent>
  <xr:revisionPtr revIDLastSave="78" documentId="8_{B21A72F4-3B8C-47ED-955A-E526C57D2D67}" xr6:coauthVersionLast="47" xr6:coauthVersionMax="47" xr10:uidLastSave="{20777B35-5F28-4481-8631-10938C34F1FA}"/>
  <bookViews>
    <workbookView xWindow="10800" yWindow="675" windowWidth="15330" windowHeight="15465" xr2:uid="{00000000-000D-0000-FFFF-FFFF00000000}"/>
  </bookViews>
  <sheets>
    <sheet name="Lisa 5. Kohtud" sheetId="2" r:id="rId1"/>
  </sheets>
  <externalReferences>
    <externalReference r:id="rId2"/>
  </externalReferences>
  <definedNames>
    <definedName name="_xlnm._FilterDatabase" localSheetId="0" hidden="1">'Lisa 5. Kohtud'!$A$5:$E$178</definedName>
    <definedName name="Programm">[1]Andmestik!$A$2:$A$43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8" i="2" l="1"/>
  <c r="H111" i="2"/>
  <c r="H54" i="2"/>
  <c r="I166" i="2"/>
  <c r="I165" i="2"/>
  <c r="I146" i="2"/>
  <c r="I145" i="2"/>
  <c r="I109" i="2"/>
  <c r="I108" i="2"/>
  <c r="I107" i="2" s="1"/>
  <c r="I104" i="2" s="1"/>
  <c r="I90" i="2"/>
  <c r="I89" i="2"/>
  <c r="I71" i="2"/>
  <c r="I70" i="2"/>
  <c r="I69" i="2" s="1"/>
  <c r="I66" i="2" s="1"/>
  <c r="I52" i="2"/>
  <c r="I51" i="2"/>
  <c r="I50" i="2"/>
  <c r="I47" i="2" s="1"/>
  <c r="I32" i="2"/>
  <c r="I31" i="2"/>
  <c r="I13" i="2"/>
  <c r="I12" i="2"/>
  <c r="I11" i="2"/>
  <c r="I8" i="2"/>
  <c r="H166" i="2"/>
  <c r="H165" i="2"/>
  <c r="H146" i="2"/>
  <c r="H145" i="2"/>
  <c r="H109" i="2"/>
  <c r="H108" i="2"/>
  <c r="H107" i="2" s="1"/>
  <c r="H104" i="2" s="1"/>
  <c r="H90" i="2"/>
  <c r="H89" i="2"/>
  <c r="H71" i="2"/>
  <c r="H70" i="2"/>
  <c r="H52" i="2"/>
  <c r="H51" i="2"/>
  <c r="H32" i="2"/>
  <c r="H31" i="2"/>
  <c r="H13" i="2"/>
  <c r="H12" i="2"/>
  <c r="H11" i="2" s="1"/>
  <c r="H8" i="2" s="1"/>
  <c r="I30" i="2" l="1"/>
  <c r="I27" i="2" s="1"/>
  <c r="H144" i="2"/>
  <c r="H141" i="2" s="1"/>
  <c r="I164" i="2"/>
  <c r="I161" i="2" s="1"/>
  <c r="H69" i="2"/>
  <c r="H66" i="2" s="1"/>
  <c r="H164" i="2"/>
  <c r="H161" i="2" s="1"/>
  <c r="I144" i="2"/>
  <c r="I141" i="2" s="1"/>
  <c r="I88" i="2"/>
  <c r="I85" i="2" s="1"/>
  <c r="H88" i="2"/>
  <c r="H85" i="2" s="1"/>
  <c r="H50" i="2"/>
  <c r="H47" i="2" s="1"/>
  <c r="H30" i="2"/>
  <c r="H27" i="2" s="1"/>
  <c r="G191" i="2"/>
  <c r="J191" i="2" s="1"/>
  <c r="F166" i="2"/>
  <c r="F165" i="2"/>
  <c r="F146" i="2"/>
  <c r="F145" i="2"/>
  <c r="F109" i="2"/>
  <c r="F108" i="2"/>
  <c r="F90" i="2"/>
  <c r="F89" i="2"/>
  <c r="F88" i="2" s="1"/>
  <c r="F85" i="2" s="1"/>
  <c r="F71" i="2"/>
  <c r="F70" i="2"/>
  <c r="F52" i="2"/>
  <c r="F51" i="2"/>
  <c r="F32" i="2"/>
  <c r="F31" i="2"/>
  <c r="F13" i="2"/>
  <c r="F12" i="2"/>
  <c r="G7" i="2"/>
  <c r="J7" i="2" s="1"/>
  <c r="G9" i="2"/>
  <c r="J9" i="2" s="1"/>
  <c r="G10" i="2"/>
  <c r="J10" i="2" s="1"/>
  <c r="G14" i="2"/>
  <c r="J14" i="2" s="1"/>
  <c r="G15" i="2"/>
  <c r="J15" i="2" s="1"/>
  <c r="G16" i="2"/>
  <c r="J16" i="2" s="1"/>
  <c r="G17" i="2"/>
  <c r="J17" i="2" s="1"/>
  <c r="G18" i="2"/>
  <c r="J18" i="2" s="1"/>
  <c r="G19" i="2"/>
  <c r="J19" i="2" s="1"/>
  <c r="G20" i="2"/>
  <c r="J20" i="2" s="1"/>
  <c r="G21" i="2"/>
  <c r="J21" i="2" s="1"/>
  <c r="G22" i="2"/>
  <c r="J22" i="2" s="1"/>
  <c r="G23" i="2"/>
  <c r="J23" i="2" s="1"/>
  <c r="G24" i="2"/>
  <c r="J24" i="2" s="1"/>
  <c r="G25" i="2"/>
  <c r="J25" i="2" s="1"/>
  <c r="G26" i="2"/>
  <c r="J26" i="2" s="1"/>
  <c r="G28" i="2"/>
  <c r="J28" i="2" s="1"/>
  <c r="G29" i="2"/>
  <c r="J29" i="2" s="1"/>
  <c r="G33" i="2"/>
  <c r="J33" i="2" s="1"/>
  <c r="G34" i="2"/>
  <c r="J34" i="2" s="1"/>
  <c r="G35" i="2"/>
  <c r="J35" i="2" s="1"/>
  <c r="G36" i="2"/>
  <c r="J36" i="2" s="1"/>
  <c r="G37" i="2"/>
  <c r="J37" i="2" s="1"/>
  <c r="G38" i="2"/>
  <c r="J38" i="2" s="1"/>
  <c r="G39" i="2"/>
  <c r="J39" i="2" s="1"/>
  <c r="G40" i="2"/>
  <c r="J40" i="2" s="1"/>
  <c r="G41" i="2"/>
  <c r="J41" i="2" s="1"/>
  <c r="G42" i="2"/>
  <c r="J42" i="2" s="1"/>
  <c r="G43" i="2"/>
  <c r="J43" i="2" s="1"/>
  <c r="G44" i="2"/>
  <c r="J44" i="2" s="1"/>
  <c r="G45" i="2"/>
  <c r="J45" i="2" s="1"/>
  <c r="G46" i="2"/>
  <c r="J46" i="2" s="1"/>
  <c r="G48" i="2"/>
  <c r="J48" i="2" s="1"/>
  <c r="G49" i="2"/>
  <c r="J49" i="2" s="1"/>
  <c r="G53" i="2"/>
  <c r="J53" i="2" s="1"/>
  <c r="G54" i="2"/>
  <c r="J54" i="2" s="1"/>
  <c r="G55" i="2"/>
  <c r="J55" i="2" s="1"/>
  <c r="G56" i="2"/>
  <c r="J56" i="2" s="1"/>
  <c r="G58" i="2"/>
  <c r="J58" i="2" s="1"/>
  <c r="G59" i="2"/>
  <c r="J59" i="2" s="1"/>
  <c r="G60" i="2"/>
  <c r="J60" i="2" s="1"/>
  <c r="G61" i="2"/>
  <c r="J61" i="2" s="1"/>
  <c r="G62" i="2"/>
  <c r="J62" i="2" s="1"/>
  <c r="G63" i="2"/>
  <c r="J63" i="2" s="1"/>
  <c r="G64" i="2"/>
  <c r="J64" i="2" s="1"/>
  <c r="G65" i="2"/>
  <c r="J65" i="2" s="1"/>
  <c r="G67" i="2"/>
  <c r="J67" i="2" s="1"/>
  <c r="G68" i="2"/>
  <c r="J68" i="2" s="1"/>
  <c r="G72" i="2"/>
  <c r="J72" i="2" s="1"/>
  <c r="G73" i="2"/>
  <c r="J73" i="2" s="1"/>
  <c r="G74" i="2"/>
  <c r="J74" i="2" s="1"/>
  <c r="G75" i="2"/>
  <c r="J75" i="2" s="1"/>
  <c r="G76" i="2"/>
  <c r="J76" i="2" s="1"/>
  <c r="G77" i="2"/>
  <c r="J77" i="2" s="1"/>
  <c r="G78" i="2"/>
  <c r="J78" i="2" s="1"/>
  <c r="G79" i="2"/>
  <c r="J79" i="2" s="1"/>
  <c r="G80" i="2"/>
  <c r="J80" i="2" s="1"/>
  <c r="G81" i="2"/>
  <c r="J81" i="2" s="1"/>
  <c r="G82" i="2"/>
  <c r="J82" i="2" s="1"/>
  <c r="G83" i="2"/>
  <c r="J83" i="2" s="1"/>
  <c r="G84" i="2"/>
  <c r="J84" i="2" s="1"/>
  <c r="G86" i="2"/>
  <c r="J86" i="2" s="1"/>
  <c r="G87" i="2"/>
  <c r="J87" i="2" s="1"/>
  <c r="G91" i="2"/>
  <c r="J91" i="2" s="1"/>
  <c r="G92" i="2"/>
  <c r="J92" i="2" s="1"/>
  <c r="G93" i="2"/>
  <c r="J93" i="2" s="1"/>
  <c r="G94" i="2"/>
  <c r="J94" i="2" s="1"/>
  <c r="G95" i="2"/>
  <c r="J95" i="2" s="1"/>
  <c r="G96" i="2"/>
  <c r="J96" i="2" s="1"/>
  <c r="G97" i="2"/>
  <c r="J97" i="2" s="1"/>
  <c r="G98" i="2"/>
  <c r="J98" i="2" s="1"/>
  <c r="G99" i="2"/>
  <c r="J99" i="2" s="1"/>
  <c r="G100" i="2"/>
  <c r="J100" i="2" s="1"/>
  <c r="G101" i="2"/>
  <c r="J101" i="2" s="1"/>
  <c r="G102" i="2"/>
  <c r="J102" i="2" s="1"/>
  <c r="G103" i="2"/>
  <c r="J103" i="2" s="1"/>
  <c r="G105" i="2"/>
  <c r="J105" i="2" s="1"/>
  <c r="G106" i="2"/>
  <c r="J106" i="2" s="1"/>
  <c r="G110" i="2"/>
  <c r="J110" i="2" s="1"/>
  <c r="G111" i="2"/>
  <c r="J111" i="2" s="1"/>
  <c r="G112" i="2"/>
  <c r="J112" i="2" s="1"/>
  <c r="G113" i="2"/>
  <c r="J113" i="2" s="1"/>
  <c r="G115" i="2"/>
  <c r="J115" i="2" s="1"/>
  <c r="G116" i="2"/>
  <c r="J116" i="2" s="1"/>
  <c r="G117" i="2"/>
  <c r="J117" i="2" s="1"/>
  <c r="G118" i="2"/>
  <c r="J118" i="2" s="1"/>
  <c r="G119" i="2"/>
  <c r="J119" i="2" s="1"/>
  <c r="G120" i="2"/>
  <c r="J120" i="2" s="1"/>
  <c r="G121" i="2"/>
  <c r="J121" i="2" s="1"/>
  <c r="G122" i="2"/>
  <c r="J122" i="2" s="1"/>
  <c r="G123" i="2"/>
  <c r="J123" i="2" s="1"/>
  <c r="G125" i="2"/>
  <c r="J125" i="2" s="1"/>
  <c r="G126" i="2"/>
  <c r="J126" i="2" s="1"/>
  <c r="G131" i="2"/>
  <c r="J131" i="2" s="1"/>
  <c r="G132" i="2"/>
  <c r="J132" i="2" s="1"/>
  <c r="G133" i="2"/>
  <c r="J133" i="2" s="1"/>
  <c r="G134" i="2"/>
  <c r="J134" i="2" s="1"/>
  <c r="G135" i="2"/>
  <c r="J135" i="2" s="1"/>
  <c r="G136" i="2"/>
  <c r="J136" i="2" s="1"/>
  <c r="G137" i="2"/>
  <c r="J137" i="2" s="1"/>
  <c r="G138" i="2"/>
  <c r="J138" i="2" s="1"/>
  <c r="G139" i="2"/>
  <c r="J139" i="2" s="1"/>
  <c r="G140" i="2"/>
  <c r="J140" i="2" s="1"/>
  <c r="G142" i="2"/>
  <c r="J142" i="2" s="1"/>
  <c r="G143" i="2"/>
  <c r="J143" i="2" s="1"/>
  <c r="G147" i="2"/>
  <c r="J147" i="2" s="1"/>
  <c r="G148" i="2"/>
  <c r="J148" i="2" s="1"/>
  <c r="G149" i="2"/>
  <c r="J149" i="2" s="1"/>
  <c r="G150" i="2"/>
  <c r="J150" i="2" s="1"/>
  <c r="G151" i="2"/>
  <c r="J151" i="2" s="1"/>
  <c r="G153" i="2"/>
  <c r="J153" i="2" s="1"/>
  <c r="G154" i="2"/>
  <c r="J154" i="2" s="1"/>
  <c r="G155" i="2"/>
  <c r="J155" i="2" s="1"/>
  <c r="G156" i="2"/>
  <c r="J156" i="2" s="1"/>
  <c r="G157" i="2"/>
  <c r="J157" i="2" s="1"/>
  <c r="G158" i="2"/>
  <c r="J158" i="2" s="1"/>
  <c r="G159" i="2"/>
  <c r="J159" i="2" s="1"/>
  <c r="G160" i="2"/>
  <c r="J160" i="2" s="1"/>
  <c r="G162" i="2"/>
  <c r="J162" i="2" s="1"/>
  <c r="G163" i="2"/>
  <c r="J163" i="2" s="1"/>
  <c r="G167" i="2"/>
  <c r="J167" i="2" s="1"/>
  <c r="G168" i="2"/>
  <c r="J168" i="2" s="1"/>
  <c r="G169" i="2"/>
  <c r="J169" i="2" s="1"/>
  <c r="G170" i="2"/>
  <c r="J170" i="2" s="1"/>
  <c r="G171" i="2"/>
  <c r="J171" i="2" s="1"/>
  <c r="G172" i="2"/>
  <c r="J172" i="2" s="1"/>
  <c r="G173" i="2"/>
  <c r="J173" i="2" s="1"/>
  <c r="G174" i="2"/>
  <c r="J174" i="2" s="1"/>
  <c r="G175" i="2"/>
  <c r="J175" i="2" s="1"/>
  <c r="G176" i="2"/>
  <c r="J176" i="2" s="1"/>
  <c r="G177" i="2"/>
  <c r="J177" i="2" s="1"/>
  <c r="G178" i="2"/>
  <c r="J178" i="2" s="1"/>
  <c r="G179" i="2"/>
  <c r="J179" i="2" s="1"/>
  <c r="G180" i="2"/>
  <c r="J180" i="2" s="1"/>
  <c r="G181" i="2"/>
  <c r="J181" i="2" s="1"/>
  <c r="G182" i="2"/>
  <c r="J182" i="2" s="1"/>
  <c r="G184" i="2"/>
  <c r="J184" i="2" s="1"/>
  <c r="G185" i="2"/>
  <c r="J185" i="2" s="1"/>
  <c r="G189" i="2"/>
  <c r="J189" i="2" s="1"/>
  <c r="G190" i="2"/>
  <c r="J190" i="2" s="1"/>
  <c r="G192" i="2"/>
  <c r="J192" i="2" s="1"/>
  <c r="G193" i="2"/>
  <c r="J193" i="2" s="1"/>
  <c r="G194" i="2"/>
  <c r="J194" i="2" s="1"/>
  <c r="G195" i="2"/>
  <c r="J195" i="2" s="1"/>
  <c r="G6" i="2"/>
  <c r="J6" i="2" s="1"/>
  <c r="E128" i="2"/>
  <c r="G128" i="2" s="1"/>
  <c r="J128" i="2" s="1"/>
  <c r="E165" i="2"/>
  <c r="E129" i="2"/>
  <c r="G129" i="2" s="1"/>
  <c r="J129" i="2" s="1"/>
  <c r="F30" i="2" l="1"/>
  <c r="F164" i="2"/>
  <c r="F161" i="2" s="1"/>
  <c r="F11" i="2"/>
  <c r="F144" i="2"/>
  <c r="F107" i="2"/>
  <c r="F104" i="2" s="1"/>
  <c r="F69" i="2"/>
  <c r="F66" i="2" s="1"/>
  <c r="G165" i="2"/>
  <c r="J165" i="2" s="1"/>
  <c r="F141" i="2"/>
  <c r="F50" i="2"/>
  <c r="F27" i="2"/>
  <c r="F8" i="2"/>
  <c r="E89" i="2"/>
  <c r="G89" i="2" s="1"/>
  <c r="J89" i="2" s="1"/>
  <c r="E70" i="2"/>
  <c r="G70" i="2" s="1"/>
  <c r="J70" i="2" s="1"/>
  <c r="E31" i="2"/>
  <c r="G31" i="2" s="1"/>
  <c r="J31" i="2" s="1"/>
  <c r="F47" i="2" l="1"/>
  <c r="E188" i="2"/>
  <c r="G188" i="2" s="1"/>
  <c r="J188" i="2" s="1"/>
  <c r="E166" i="2"/>
  <c r="G166" i="2" s="1"/>
  <c r="J166" i="2" s="1"/>
  <c r="E146" i="2"/>
  <c r="G146" i="2" s="1"/>
  <c r="J146" i="2" s="1"/>
  <c r="E145" i="2"/>
  <c r="G145" i="2" s="1"/>
  <c r="J145" i="2" s="1"/>
  <c r="E130" i="2"/>
  <c r="G130" i="2" s="1"/>
  <c r="J130" i="2" s="1"/>
  <c r="E109" i="2"/>
  <c r="G109" i="2" s="1"/>
  <c r="J109" i="2" s="1"/>
  <c r="E108" i="2"/>
  <c r="G108" i="2" s="1"/>
  <c r="J108" i="2" s="1"/>
  <c r="E90" i="2"/>
  <c r="G90" i="2" s="1"/>
  <c r="J90" i="2" s="1"/>
  <c r="E71" i="2"/>
  <c r="G71" i="2" s="1"/>
  <c r="J71" i="2" s="1"/>
  <c r="E52" i="2"/>
  <c r="G52" i="2" s="1"/>
  <c r="J52" i="2" s="1"/>
  <c r="E51" i="2"/>
  <c r="G51" i="2" s="1"/>
  <c r="J51" i="2" s="1"/>
  <c r="E32" i="2"/>
  <c r="E13" i="2"/>
  <c r="G13" i="2" s="1"/>
  <c r="J13" i="2" s="1"/>
  <c r="E12" i="2"/>
  <c r="G12" i="2" s="1"/>
  <c r="J12" i="2" s="1"/>
  <c r="E30" i="2" l="1"/>
  <c r="G32" i="2"/>
  <c r="J32" i="2" s="1"/>
  <c r="E107" i="2"/>
  <c r="E164" i="2"/>
  <c r="E187" i="2"/>
  <c r="E144" i="2"/>
  <c r="E88" i="2"/>
  <c r="E50" i="2"/>
  <c r="E127" i="2"/>
  <c r="E69" i="2"/>
  <c r="E11" i="2"/>
  <c r="E8" i="2" l="1"/>
  <c r="G8" i="2" s="1"/>
  <c r="J8" i="2" s="1"/>
  <c r="G11" i="2"/>
  <c r="J11" i="2" s="1"/>
  <c r="E66" i="2"/>
  <c r="G66" i="2" s="1"/>
  <c r="J66" i="2" s="1"/>
  <c r="G69" i="2"/>
  <c r="J69" i="2" s="1"/>
  <c r="E186" i="2"/>
  <c r="G187" i="2"/>
  <c r="J187" i="2" s="1"/>
  <c r="E124" i="2"/>
  <c r="G124" i="2" s="1"/>
  <c r="J124" i="2" s="1"/>
  <c r="G127" i="2"/>
  <c r="J127" i="2" s="1"/>
  <c r="E47" i="2"/>
  <c r="G47" i="2" s="1"/>
  <c r="J47" i="2" s="1"/>
  <c r="G50" i="2"/>
  <c r="J50" i="2" s="1"/>
  <c r="E85" i="2"/>
  <c r="G85" i="2" s="1"/>
  <c r="J85" i="2" s="1"/>
  <c r="G88" i="2"/>
  <c r="J88" i="2" s="1"/>
  <c r="E141" i="2"/>
  <c r="G141" i="2" s="1"/>
  <c r="J141" i="2" s="1"/>
  <c r="G144" i="2"/>
  <c r="J144" i="2" s="1"/>
  <c r="E161" i="2"/>
  <c r="G161" i="2" s="1"/>
  <c r="J161" i="2" s="1"/>
  <c r="G164" i="2"/>
  <c r="J164" i="2" s="1"/>
  <c r="E104" i="2"/>
  <c r="G104" i="2" s="1"/>
  <c r="J104" i="2" s="1"/>
  <c r="G107" i="2"/>
  <c r="J107" i="2" s="1"/>
  <c r="E27" i="2"/>
  <c r="G27" i="2" s="1"/>
  <c r="J27" i="2" s="1"/>
  <c r="G30" i="2"/>
  <c r="J30" i="2" s="1"/>
  <c r="E183" i="2" l="1"/>
  <c r="G183" i="2" s="1"/>
  <c r="J183" i="2" s="1"/>
  <c r="G186" i="2"/>
  <c r="J186" i="2" s="1"/>
</calcChain>
</file>

<file path=xl/sharedStrings.xml><?xml version="1.0" encoding="utf-8"?>
<sst xmlns="http://schemas.openxmlformats.org/spreadsheetml/2006/main" count="188" uniqueCount="48">
  <si>
    <t>Lisa 5</t>
  </si>
  <si>
    <t>Eelarve liik</t>
  </si>
  <si>
    <t>Eelarve konto</t>
  </si>
  <si>
    <t>Objekt</t>
  </si>
  <si>
    <t>TULUD</t>
  </si>
  <si>
    <t>Tallinna Ringkonnakohus</t>
  </si>
  <si>
    <t>KULUD</t>
  </si>
  <si>
    <t>Programmi tegevus: Õigusemõistmise ja õigusteenuste tagamine</t>
  </si>
  <si>
    <t>Tööjõukulud</t>
  </si>
  <si>
    <t>SE030003</t>
  </si>
  <si>
    <t>SE030009</t>
  </si>
  <si>
    <t>Majandamiskulud</t>
  </si>
  <si>
    <t>SE000028</t>
  </si>
  <si>
    <t>SE030005</t>
  </si>
  <si>
    <t>SE030006</t>
  </si>
  <si>
    <t>Käibemaks</t>
  </si>
  <si>
    <t>Harju Maakohus</t>
  </si>
  <si>
    <t>SE000031</t>
  </si>
  <si>
    <t>Tallinna Halduskohus</t>
  </si>
  <si>
    <t>Viru Maakohus</t>
  </si>
  <si>
    <t>Tartu Ringkonnakohus</t>
  </si>
  <si>
    <t>Tartu Maakohus</t>
  </si>
  <si>
    <t>Tartu Maakohtu kinnistus- ja registriosakond</t>
  </si>
  <si>
    <t>Programmi tegevus: Konkurentsivõimelise ärikeskkonna tagamine</t>
  </si>
  <si>
    <t>Tartu Halduskohus</t>
  </si>
  <si>
    <t>Pärnu Maakohus</t>
  </si>
  <si>
    <t>Käesoleva käskkirja lisa 1 (Justiits- ja Digiministeeriumi eelarve) alusel kehtestatud kohtute reservi koondülevaade (*informatiivne)</t>
  </si>
  <si>
    <t>Kohtute reserv</t>
  </si>
  <si>
    <t>sh piirmääraga vahendid</t>
  </si>
  <si>
    <t>Kohtute 2026. aasta eelarve</t>
  </si>
  <si>
    <t>.2026. a käskkirja nr</t>
  </si>
  <si>
    <t>sh kohtujuristide ja kohtunikeabide tööjõukulud</t>
  </si>
  <si>
    <t>sh kohtunike tööjõukulud</t>
  </si>
  <si>
    <t>sh kohtute kolmandate isikute tasud</t>
  </si>
  <si>
    <t>sh kohtute postikulud</t>
  </si>
  <si>
    <t>sh ettemaksed kohtutäituritele</t>
  </si>
  <si>
    <t>KULUD*</t>
  </si>
  <si>
    <t>* kuludes ei sisaldu amortisatsioon (mitterahaline kulu)</t>
  </si>
  <si>
    <t>sh RKAS remondi- ja kapitalikomponent</t>
  </si>
  <si>
    <t xml:space="preserve">Tööjõukulud </t>
  </si>
  <si>
    <t>Ülekantavad vahendid</t>
  </si>
  <si>
    <t xml:space="preserve">2026. a esialgne eelarve </t>
  </si>
  <si>
    <t>2026. a eelarve kokku</t>
  </si>
  <si>
    <t>Vabariigi Valitsuse sihtotstarbelisest reservist</t>
  </si>
  <si>
    <t>Kuni käskkirja jõustumiseni kehtiv 2026.a eelarve</t>
  </si>
  <si>
    <t>SR030065</t>
  </si>
  <si>
    <t>sh vanglarendi projekt</t>
  </si>
  <si>
    <t xml:space="preserve">Eelarve muudatused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</si>
</sst>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3"/>
      <color indexed="8"/>
      <name val="Calibri"/>
      <family val="2"/>
      <charset val="186"/>
      <scheme val="minor"/>
    </font>
    <font>
      <b/>
      <sz val="12"/>
      <color indexed="8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u/>
      <sz val="10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12"/>
      <color indexed="8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color theme="0" tint="-0.499984740745262"/>
      <name val="Calibri"/>
      <family val="2"/>
      <charset val="186"/>
      <scheme val="minor"/>
    </font>
    <font>
      <b/>
      <sz val="13"/>
      <color theme="0" tint="-0.499984740745262"/>
      <name val="Calibri"/>
      <family val="2"/>
      <charset val="186"/>
      <scheme val="minor"/>
    </font>
    <font>
      <b/>
      <sz val="12"/>
      <color theme="0" tint="-0.499984740745262"/>
      <name val="Calibri"/>
      <family val="2"/>
      <charset val="186"/>
      <scheme val="minor"/>
    </font>
    <font>
      <sz val="12"/>
      <color theme="0" tint="-0.499984740745262"/>
      <name val="Calibri"/>
      <family val="2"/>
      <charset val="186"/>
      <scheme val="minor"/>
    </font>
    <font>
      <b/>
      <u/>
      <sz val="10"/>
      <color theme="0" tint="-0.499984740745262"/>
      <name val="Calibri"/>
      <family val="2"/>
      <charset val="186"/>
      <scheme val="minor"/>
    </font>
    <font>
      <b/>
      <sz val="10"/>
      <color theme="0" tint="-0.499984740745262"/>
      <name val="Calibri"/>
      <family val="2"/>
      <charset val="186"/>
      <scheme val="minor"/>
    </font>
    <font>
      <b/>
      <sz val="9"/>
      <color theme="0" tint="-0.499984740745262"/>
      <name val="Calibri"/>
      <family val="2"/>
      <charset val="186"/>
      <scheme val="minor"/>
    </font>
    <font>
      <sz val="13"/>
      <color theme="0" tint="-0.499984740745262"/>
      <name val="Calibri"/>
      <family val="2"/>
      <charset val="186"/>
      <scheme val="minor"/>
    </font>
    <font>
      <i/>
      <sz val="10"/>
      <color indexed="8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i/>
      <sz val="10"/>
      <color theme="0" tint="-0.499984740745262"/>
      <name val="Calibri"/>
      <family val="2"/>
      <charset val="186"/>
      <scheme val="minor"/>
    </font>
    <font>
      <i/>
      <sz val="9"/>
      <color theme="1" tint="0.499984740745262"/>
      <name val="Calibri"/>
      <family val="2"/>
      <charset val="186"/>
      <scheme val="minor"/>
    </font>
    <font>
      <sz val="10"/>
      <color theme="1" tint="0.499984740745262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5" fillId="0" borderId="0" xfId="1" applyFont="1"/>
    <xf numFmtId="0" fontId="5" fillId="0" borderId="0" xfId="1" applyFont="1" applyAlignment="1">
      <alignment horizontal="center"/>
    </xf>
    <xf numFmtId="3" fontId="5" fillId="0" borderId="0" xfId="1" applyNumberFormat="1" applyFont="1"/>
    <xf numFmtId="0" fontId="7" fillId="0" borderId="0" xfId="1" applyFont="1"/>
    <xf numFmtId="3" fontId="7" fillId="0" borderId="0" xfId="1" applyNumberFormat="1" applyFont="1"/>
    <xf numFmtId="0" fontId="8" fillId="0" borderId="0" xfId="0" applyFont="1"/>
    <xf numFmtId="3" fontId="8" fillId="0" borderId="0" xfId="0" applyNumberFormat="1" applyFont="1"/>
    <xf numFmtId="0" fontId="9" fillId="0" borderId="0" xfId="0" applyFont="1"/>
    <xf numFmtId="3" fontId="10" fillId="0" borderId="0" xfId="1" applyNumberFormat="1" applyFont="1"/>
    <xf numFmtId="0" fontId="11" fillId="0" borderId="0" xfId="1" applyFont="1"/>
    <xf numFmtId="0" fontId="7" fillId="0" borderId="0" xfId="1" applyFont="1" applyAlignment="1">
      <alignment horizontal="center"/>
    </xf>
    <xf numFmtId="0" fontId="5" fillId="0" borderId="0" xfId="1" applyFont="1" applyAlignment="1">
      <alignment horizontal="left" indent="1"/>
    </xf>
    <xf numFmtId="0" fontId="6" fillId="0" borderId="0" xfId="1" applyFont="1" applyAlignment="1">
      <alignment horizontal="left" indent="2"/>
    </xf>
    <xf numFmtId="0" fontId="12" fillId="0" borderId="0" xfId="1" applyFont="1" applyAlignment="1">
      <alignment horizontal="center"/>
    </xf>
    <xf numFmtId="0" fontId="5" fillId="0" borderId="0" xfId="1" applyFont="1" applyAlignment="1">
      <alignment horizontal="left" indent="2"/>
    </xf>
    <xf numFmtId="0" fontId="6" fillId="0" borderId="0" xfId="1" applyFont="1" applyAlignment="1">
      <alignment horizontal="right" indent="2"/>
    </xf>
    <xf numFmtId="0" fontId="13" fillId="0" borderId="0" xfId="0" applyFont="1"/>
    <xf numFmtId="3" fontId="14" fillId="0" borderId="0" xfId="1" applyNumberFormat="1" applyFont="1"/>
    <xf numFmtId="0" fontId="15" fillId="2" borderId="0" xfId="1" applyFont="1" applyFill="1" applyAlignment="1">
      <alignment horizontal="center" vertical="center" wrapText="1"/>
    </xf>
    <xf numFmtId="3" fontId="5" fillId="0" borderId="0" xfId="1" applyNumberFormat="1" applyFont="1" applyAlignment="1">
      <alignment horizontal="right"/>
    </xf>
    <xf numFmtId="0" fontId="16" fillId="0" borderId="0" xfId="1" applyFont="1"/>
    <xf numFmtId="0" fontId="16" fillId="0" borderId="0" xfId="1" applyFont="1" applyAlignment="1">
      <alignment horizontal="center"/>
    </xf>
    <xf numFmtId="0" fontId="17" fillId="0" borderId="0" xfId="1" applyFont="1"/>
    <xf numFmtId="0" fontId="17" fillId="0" borderId="0" xfId="0" applyFont="1"/>
    <xf numFmtId="3" fontId="17" fillId="0" borderId="0" xfId="0" applyNumberFormat="1" applyFont="1"/>
    <xf numFmtId="3" fontId="18" fillId="0" borderId="0" xfId="1" applyNumberFormat="1" applyFont="1"/>
    <xf numFmtId="0" fontId="19" fillId="0" borderId="0" xfId="0" applyFont="1"/>
    <xf numFmtId="3" fontId="19" fillId="0" borderId="0" xfId="1" applyNumberFormat="1" applyFont="1"/>
    <xf numFmtId="0" fontId="20" fillId="0" borderId="0" xfId="1" applyFont="1"/>
    <xf numFmtId="0" fontId="21" fillId="0" borderId="0" xfId="1" applyFont="1" applyAlignment="1">
      <alignment horizontal="center"/>
    </xf>
    <xf numFmtId="0" fontId="21" fillId="0" borderId="0" xfId="1" applyFont="1"/>
    <xf numFmtId="3" fontId="21" fillId="0" borderId="0" xfId="1" applyNumberFormat="1" applyFont="1"/>
    <xf numFmtId="0" fontId="22" fillId="0" borderId="0" xfId="1" applyFont="1" applyAlignment="1">
      <alignment horizontal="center"/>
    </xf>
    <xf numFmtId="0" fontId="23" fillId="0" borderId="0" xfId="1" applyFont="1"/>
    <xf numFmtId="0" fontId="23" fillId="0" borderId="0" xfId="1" applyFont="1" applyAlignment="1">
      <alignment horizontal="center"/>
    </xf>
    <xf numFmtId="0" fontId="15" fillId="2" borderId="0" xfId="3" applyFont="1" applyFill="1" applyAlignment="1">
      <alignment horizontal="center" vertical="center" wrapText="1"/>
    </xf>
    <xf numFmtId="0" fontId="5" fillId="0" borderId="0" xfId="3" applyFont="1" applyAlignment="1">
      <alignment horizontal="center"/>
    </xf>
    <xf numFmtId="0" fontId="24" fillId="0" borderId="0" xfId="0" applyFont="1" applyAlignment="1">
      <alignment horizontal="left" indent="1"/>
    </xf>
    <xf numFmtId="3" fontId="25" fillId="0" borderId="0" xfId="1" applyNumberFormat="1" applyFont="1"/>
    <xf numFmtId="0" fontId="26" fillId="0" borderId="0" xfId="0" applyFont="1" applyAlignment="1">
      <alignment horizontal="left" indent="1"/>
    </xf>
    <xf numFmtId="3" fontId="26" fillId="0" borderId="0" xfId="1" applyNumberFormat="1" applyFont="1"/>
    <xf numFmtId="0" fontId="6" fillId="0" borderId="0" xfId="3" applyFont="1" applyAlignment="1">
      <alignment horizontal="left" indent="2"/>
    </xf>
    <xf numFmtId="0" fontId="15" fillId="0" borderId="0" xfId="1" applyFont="1" applyAlignment="1">
      <alignment horizontal="left" vertical="center" wrapText="1"/>
    </xf>
    <xf numFmtId="0" fontId="9" fillId="0" borderId="0" xfId="4" applyFont="1"/>
    <xf numFmtId="0" fontId="9" fillId="0" borderId="0" xfId="5" applyFont="1"/>
    <xf numFmtId="0" fontId="18" fillId="0" borderId="0" xfId="5" applyFont="1"/>
    <xf numFmtId="0" fontId="15" fillId="3" borderId="0" xfId="0" applyFont="1" applyFill="1" applyAlignment="1">
      <alignment horizontal="center" vertical="center" wrapText="1"/>
    </xf>
    <xf numFmtId="3" fontId="16" fillId="0" borderId="0" xfId="1" applyNumberFormat="1" applyFont="1"/>
    <xf numFmtId="0" fontId="27" fillId="0" borderId="0" xfId="3" applyFont="1" applyAlignment="1">
      <alignment horizontal="left" indent="2"/>
    </xf>
    <xf numFmtId="0" fontId="28" fillId="0" borderId="0" xfId="1" applyFont="1" applyAlignment="1">
      <alignment horizontal="center"/>
    </xf>
  </cellXfs>
  <cellStyles count="6">
    <cellStyle name="Normaallaad" xfId="0" builtinId="0"/>
    <cellStyle name="Normaallaad 2" xfId="2" xr:uid="{00000000-0005-0000-0000-000001000000}"/>
    <cellStyle name="Normaallaad 2 2" xfId="1" xr:uid="{00000000-0005-0000-0000-000002000000}"/>
    <cellStyle name="Normaallaad 2 2 2" xfId="3" xr:uid="{FC168961-E6A9-4909-BF40-92855CA73314}"/>
    <cellStyle name="Normaallaad 2 2 2 2" xfId="5" xr:uid="{C989A4F6-12EC-461E-9383-8306ADF0E972}"/>
    <cellStyle name="Normaallaad 3" xfId="4" xr:uid="{66F7B1ED-563B-45C1-A6EB-3C05ED71E7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ust.sise\yld\JM\jmfin$\EELARVE\&#220;ldine\2.%202022RE\Katuserahade%20erakondade%20jaotus%202022%20(RM%20tabel%2023.11.20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his"/>
      <sheetName val="Täidetav tabel"/>
      <sheetName val="uuendatud JM 26.11.2021"/>
      <sheetName val="lõplikud toetused 29.11.2021"/>
      <sheetName val="Andmestik"/>
    </sheetNames>
    <sheetDataSet>
      <sheetData sheetId="0"/>
      <sheetData sheetId="1"/>
      <sheetData sheetId="2"/>
      <sheetData sheetId="3"/>
      <sheetData sheetId="4">
        <row r="2">
          <cell r="A2" t="str">
            <v>Kogukondlik Eesti</v>
          </cell>
        </row>
        <row r="3">
          <cell r="A3" t="str">
            <v>Kultuuriprogramm</v>
          </cell>
        </row>
        <row r="4">
          <cell r="A4" t="str">
            <v>Spordiprogramm</v>
          </cell>
        </row>
        <row r="5">
          <cell r="A5" t="str">
            <v xml:space="preserve">Keskkonnakaitse ja -kasutuse programm </v>
          </cell>
        </row>
        <row r="6">
          <cell r="A6" t="str">
            <v>Regionaalpoliitika</v>
          </cell>
        </row>
        <row r="7">
          <cell r="A7" t="str">
            <v>Põllumajandus, toit ja maaelu</v>
          </cell>
        </row>
        <row r="8">
          <cell r="A8" t="str">
            <v>Kalandus</v>
          </cell>
        </row>
        <row r="9">
          <cell r="A9" t="str">
            <v>Siseturvalisus</v>
          </cell>
        </row>
        <row r="10">
          <cell r="A10" t="str">
            <v>Sidus Eesti: kohanemine</v>
          </cell>
        </row>
        <row r="11">
          <cell r="A11" t="str">
            <v>Transpordi konkurentsivõime ja liikuvuse programm</v>
          </cell>
        </row>
        <row r="12">
          <cell r="A12" t="str">
            <v>Digiühiskonna programm</v>
          </cell>
        </row>
        <row r="13">
          <cell r="A13" t="str">
            <v>Energeetika</v>
          </cell>
        </row>
        <row r="14">
          <cell r="A14" t="str">
            <v>Vabariigi Valitsuse ja peaministri tegevuse toetamine</v>
          </cell>
        </row>
        <row r="15">
          <cell r="A15" t="str">
            <v>Riigi rahandus</v>
          </cell>
        </row>
        <row r="16">
          <cell r="A16" t="str">
            <v>Halduspoliitika</v>
          </cell>
        </row>
        <row r="17">
          <cell r="A17" t="str">
            <v>Finantspoliitika</v>
          </cell>
        </row>
        <row r="18">
          <cell r="A18" t="str">
            <v>Arhiivindusprogramm</v>
          </cell>
        </row>
        <row r="19">
          <cell r="A19" t="str">
            <v>Iseseisev sõjaline kaitsevõime</v>
          </cell>
        </row>
        <row r="20">
          <cell r="A20" t="str">
            <v>Kollektiivkaitses osalemine</v>
          </cell>
        </row>
        <row r="21">
          <cell r="A21" t="str">
            <v>Luure ja eelhoiatus</v>
          </cell>
        </row>
        <row r="22">
          <cell r="A22" t="str">
            <v>Kaitsepoliitika kujundamine ja toetav tegevus</v>
          </cell>
        </row>
        <row r="23">
          <cell r="A23" t="str">
            <v>Välispoliitika programm</v>
          </cell>
        </row>
        <row r="24">
          <cell r="A24" t="str">
            <v>Arengukoostöö ja humanitaarabi</v>
          </cell>
        </row>
        <row r="25">
          <cell r="A25" t="str">
            <v>Usaldusväärne ja tulemuslik õigusruum</v>
          </cell>
        </row>
        <row r="26">
          <cell r="A26" t="str">
            <v>Tervist toetava keskkonna programm</v>
          </cell>
        </row>
        <row r="27">
          <cell r="A27" t="str">
            <v>Tervist toetavate valikute programm</v>
          </cell>
        </row>
        <row r="28">
          <cell r="A28" t="str">
            <v>Inimkeskse tervishoiu programm</v>
          </cell>
        </row>
        <row r="29">
          <cell r="A29" t="str">
            <v>Tööturuprogramm</v>
          </cell>
        </row>
        <row r="30">
          <cell r="A30" t="str">
            <v>Sotsiaalkindlustuse programm</v>
          </cell>
        </row>
        <row r="31">
          <cell r="A31" t="str">
            <v>Hoolekandeprogramm</v>
          </cell>
        </row>
        <row r="32">
          <cell r="A32" t="str">
            <v>Soolise võrdõiguslikkuse programm</v>
          </cell>
        </row>
        <row r="33">
          <cell r="A33" t="str">
            <v>Laste ja perede programm</v>
          </cell>
        </row>
        <row r="34">
          <cell r="A34" t="str">
            <v>Nutikas rahvastikuarvestus</v>
          </cell>
        </row>
        <row r="35">
          <cell r="A35" t="str">
            <v>Üleilmne eestlus</v>
          </cell>
        </row>
        <row r="36">
          <cell r="A36" t="str">
            <v>Erakondade rahastamine</v>
          </cell>
        </row>
        <row r="37">
          <cell r="A37" t="str">
            <v>Sidus Eesti: Lõimumine, sh kohanemine</v>
          </cell>
        </row>
        <row r="38">
          <cell r="A38" t="str">
            <v>Keeleprogramm</v>
          </cell>
        </row>
        <row r="39">
          <cell r="A39" t="str">
            <v>Haridus- ja noorteprogramm</v>
          </cell>
        </row>
        <row r="40">
          <cell r="A40" t="str">
            <v>Teadussüsteemi programm</v>
          </cell>
        </row>
        <row r="41">
          <cell r="A41" t="str">
            <v>Teadmussiirde programm</v>
          </cell>
        </row>
        <row r="42">
          <cell r="A42" t="str">
            <v>Ettevõtluskeskkond</v>
          </cell>
        </row>
        <row r="43">
          <cell r="A43" t="str">
            <v>Ehitus</v>
          </cell>
        </row>
      </sheetData>
    </sheetDataSet>
  </externalBook>
</externalLink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D3EBD-D71A-4D78-8172-C8707F15B779}">
  <sheetPr>
    <pageSetUpPr fitToPage="1"/>
  </sheetPr>
  <dimension ref="A1:J195"/>
  <sheetViews>
    <sheetView showZeros="0" tabSelected="1" zoomScaleNormal="100" workbookViewId="0">
      <pane xSplit="4" ySplit="5" topLeftCell="E6" activePane="bottomRight" state="frozen"/>
      <selection pane="topRight" activeCell="J1" sqref="J1"/>
      <selection pane="bottomLeft" activeCell="A5" sqref="A5"/>
      <selection pane="bottomRight" activeCell="H3" sqref="H3"/>
    </sheetView>
  </sheetViews>
  <sheetFormatPr defaultColWidth="9.42578125" defaultRowHeight="12.75" x14ac:dyDescent="0.2"/>
  <cols>
    <col min="1" max="1" width="62.85546875" style="1" customWidth="1"/>
    <col min="2" max="3" width="7.28515625" style="2" hidden="1" customWidth="1"/>
    <col min="4" max="4" width="9.28515625" style="1" hidden="1" customWidth="1"/>
    <col min="5" max="6" width="13.85546875" style="1" hidden="1" customWidth="1"/>
    <col min="7" max="7" width="13.85546875" style="1" customWidth="1"/>
    <col min="8" max="10" width="14.5703125" style="1" customWidth="1"/>
    <col min="11" max="16384" width="9.42578125" style="1"/>
  </cols>
  <sheetData>
    <row r="1" spans="1:10" x14ac:dyDescent="0.2">
      <c r="J1" s="20" t="s">
        <v>30</v>
      </c>
    </row>
    <row r="2" spans="1:10" ht="15.75" x14ac:dyDescent="0.25">
      <c r="A2" s="18"/>
      <c r="J2" s="20" t="s">
        <v>0</v>
      </c>
    </row>
    <row r="3" spans="1:10" ht="15.75" x14ac:dyDescent="0.25">
      <c r="A3" s="18" t="s">
        <v>29</v>
      </c>
      <c r="E3" s="3"/>
    </row>
    <row r="4" spans="1:10" ht="15" customHeight="1" x14ac:dyDescent="0.2">
      <c r="A4" s="4"/>
      <c r="E4" s="3"/>
    </row>
    <row r="5" spans="1:10" s="4" customFormat="1" ht="51" customHeight="1" x14ac:dyDescent="0.2">
      <c r="A5" s="19"/>
      <c r="B5" s="19" t="s">
        <v>1</v>
      </c>
      <c r="C5" s="19" t="s">
        <v>2</v>
      </c>
      <c r="D5" s="19" t="s">
        <v>3</v>
      </c>
      <c r="E5" s="47" t="s">
        <v>41</v>
      </c>
      <c r="F5" s="47" t="s">
        <v>40</v>
      </c>
      <c r="G5" s="47" t="s">
        <v>44</v>
      </c>
      <c r="H5" s="47" t="s">
        <v>43</v>
      </c>
      <c r="I5" s="47" t="s">
        <v>47</v>
      </c>
      <c r="J5" s="36" t="s">
        <v>42</v>
      </c>
    </row>
    <row r="6" spans="1:10" s="4" customFormat="1" ht="17.25" x14ac:dyDescent="0.3">
      <c r="A6" s="6" t="s">
        <v>4</v>
      </c>
      <c r="B6" s="2"/>
      <c r="C6" s="2"/>
      <c r="D6" s="1"/>
      <c r="E6" s="7">
        <v>34955219.002300002</v>
      </c>
      <c r="G6" s="7">
        <f>E6+F6</f>
        <v>34955219.002300002</v>
      </c>
      <c r="J6" s="7">
        <f>G6+H6+I6</f>
        <v>34955219.002300002</v>
      </c>
    </row>
    <row r="7" spans="1:10" s="4" customFormat="1" ht="17.25" x14ac:dyDescent="0.3">
      <c r="A7" s="6"/>
      <c r="B7" s="2"/>
      <c r="C7" s="2"/>
      <c r="D7" s="1"/>
      <c r="E7" s="7"/>
      <c r="G7" s="7">
        <f t="shared" ref="G7:G71" si="0">E7+F7</f>
        <v>0</v>
      </c>
      <c r="J7" s="7">
        <f t="shared" ref="J7:J71" si="1">G7+H7+I7</f>
        <v>0</v>
      </c>
    </row>
    <row r="8" spans="1:10" ht="17.25" x14ac:dyDescent="0.3">
      <c r="A8" s="6" t="s">
        <v>5</v>
      </c>
      <c r="E8" s="7">
        <f>E11</f>
        <v>6148085</v>
      </c>
      <c r="F8" s="7">
        <f>F11</f>
        <v>173847</v>
      </c>
      <c r="G8" s="7">
        <f t="shared" si="0"/>
        <v>6321932</v>
      </c>
      <c r="H8" s="7">
        <f>H11</f>
        <v>0</v>
      </c>
      <c r="I8" s="7">
        <f>I11</f>
        <v>0</v>
      </c>
      <c r="J8" s="7">
        <f t="shared" si="1"/>
        <v>6321932</v>
      </c>
    </row>
    <row r="9" spans="1:10" x14ac:dyDescent="0.2">
      <c r="A9" s="38" t="s">
        <v>28</v>
      </c>
      <c r="E9" s="39">
        <v>2547118</v>
      </c>
      <c r="F9" s="39">
        <v>173847</v>
      </c>
      <c r="G9" s="39">
        <f t="shared" si="0"/>
        <v>2720965</v>
      </c>
      <c r="H9" s="39"/>
      <c r="I9" s="39"/>
      <c r="J9" s="39">
        <f t="shared" si="1"/>
        <v>2720965</v>
      </c>
    </row>
    <row r="10" spans="1:10" x14ac:dyDescent="0.2">
      <c r="A10" s="38"/>
      <c r="E10" s="39"/>
      <c r="F10" s="39"/>
      <c r="G10" s="39">
        <f t="shared" si="0"/>
        <v>0</v>
      </c>
      <c r="H10" s="39"/>
      <c r="I10" s="39"/>
      <c r="J10" s="39">
        <f t="shared" si="1"/>
        <v>0</v>
      </c>
    </row>
    <row r="11" spans="1:10" ht="17.25" x14ac:dyDescent="0.3">
      <c r="A11" s="6" t="s">
        <v>6</v>
      </c>
      <c r="E11" s="7">
        <f>E12+E13</f>
        <v>6148085</v>
      </c>
      <c r="F11" s="7">
        <f>F12+F13</f>
        <v>173847</v>
      </c>
      <c r="G11" s="7">
        <f t="shared" si="0"/>
        <v>6321932</v>
      </c>
      <c r="H11" s="7">
        <f>H12+H13</f>
        <v>0</v>
      </c>
      <c r="I11" s="7">
        <f>I12+I13</f>
        <v>0</v>
      </c>
      <c r="J11" s="7">
        <f t="shared" si="1"/>
        <v>6321932</v>
      </c>
    </row>
    <row r="12" spans="1:10" ht="15.75" x14ac:dyDescent="0.25">
      <c r="A12" s="17" t="s">
        <v>7</v>
      </c>
      <c r="E12" s="9">
        <f>E15+E19</f>
        <v>6007575</v>
      </c>
      <c r="F12" s="9">
        <f>F15+F19</f>
        <v>173847</v>
      </c>
      <c r="G12" s="9">
        <f t="shared" si="0"/>
        <v>6181422</v>
      </c>
      <c r="H12" s="9">
        <f>H15+H19</f>
        <v>0</v>
      </c>
      <c r="I12" s="9">
        <f>I15+I19</f>
        <v>0</v>
      </c>
      <c r="J12" s="9">
        <f t="shared" si="1"/>
        <v>6181422</v>
      </c>
    </row>
    <row r="13" spans="1:10" ht="15.75" x14ac:dyDescent="0.25">
      <c r="A13" s="44" t="s">
        <v>15</v>
      </c>
      <c r="E13" s="18">
        <f>E24</f>
        <v>140510</v>
      </c>
      <c r="F13" s="18">
        <f>F24</f>
        <v>0</v>
      </c>
      <c r="G13" s="18">
        <f t="shared" si="0"/>
        <v>140510</v>
      </c>
      <c r="H13" s="18">
        <f>H24</f>
        <v>0</v>
      </c>
      <c r="I13" s="18">
        <f>I24</f>
        <v>0</v>
      </c>
      <c r="J13" s="18">
        <f t="shared" si="1"/>
        <v>140510</v>
      </c>
    </row>
    <row r="14" spans="1:10" ht="15.75" x14ac:dyDescent="0.25">
      <c r="A14" s="8"/>
      <c r="E14" s="1">
        <v>0</v>
      </c>
      <c r="G14" s="1">
        <f t="shared" si="0"/>
        <v>0</v>
      </c>
      <c r="J14" s="1">
        <f t="shared" si="1"/>
        <v>0</v>
      </c>
    </row>
    <row r="15" spans="1:10" s="4" customFormat="1" x14ac:dyDescent="0.2">
      <c r="A15" s="10" t="s">
        <v>8</v>
      </c>
      <c r="B15" s="11"/>
      <c r="C15" s="11"/>
      <c r="E15" s="5">
        <v>5401945</v>
      </c>
      <c r="F15" s="5">
        <v>101302</v>
      </c>
      <c r="G15" s="5">
        <f t="shared" si="0"/>
        <v>5503247</v>
      </c>
      <c r="H15" s="5"/>
      <c r="I15" s="5"/>
      <c r="J15" s="5">
        <f t="shared" si="1"/>
        <v>5503247</v>
      </c>
    </row>
    <row r="16" spans="1:10" x14ac:dyDescent="0.2">
      <c r="A16" s="42" t="s">
        <v>32</v>
      </c>
      <c r="B16" s="2">
        <v>10</v>
      </c>
      <c r="C16" s="2">
        <v>50</v>
      </c>
      <c r="D16" s="2" t="s">
        <v>9</v>
      </c>
      <c r="E16" s="3">
        <v>3412202</v>
      </c>
      <c r="G16" s="3">
        <f t="shared" si="0"/>
        <v>3412202</v>
      </c>
      <c r="J16" s="3">
        <f t="shared" si="1"/>
        <v>3412202</v>
      </c>
    </row>
    <row r="17" spans="1:10" x14ac:dyDescent="0.2">
      <c r="A17" s="42" t="s">
        <v>31</v>
      </c>
      <c r="B17" s="37">
        <v>20</v>
      </c>
      <c r="C17" s="37">
        <v>50</v>
      </c>
      <c r="D17" s="37" t="s">
        <v>10</v>
      </c>
      <c r="E17" s="3">
        <v>1535499</v>
      </c>
      <c r="G17" s="3">
        <f t="shared" si="0"/>
        <v>1535499</v>
      </c>
      <c r="J17" s="3">
        <f t="shared" si="1"/>
        <v>1535499</v>
      </c>
    </row>
    <row r="18" spans="1:10" x14ac:dyDescent="0.2">
      <c r="E18" s="3">
        <v>0</v>
      </c>
      <c r="G18" s="3">
        <f t="shared" si="0"/>
        <v>0</v>
      </c>
      <c r="J18" s="3">
        <f t="shared" si="1"/>
        <v>0</v>
      </c>
    </row>
    <row r="19" spans="1:10" s="4" customFormat="1" x14ac:dyDescent="0.2">
      <c r="A19" s="10" t="s">
        <v>11</v>
      </c>
      <c r="B19" s="11"/>
      <c r="C19" s="11"/>
      <c r="E19" s="5">
        <v>605630</v>
      </c>
      <c r="F19" s="5">
        <v>72545</v>
      </c>
      <c r="G19" s="5">
        <f t="shared" si="0"/>
        <v>678175</v>
      </c>
      <c r="H19" s="5"/>
      <c r="I19" s="5"/>
      <c r="J19" s="5">
        <f t="shared" si="1"/>
        <v>678175</v>
      </c>
    </row>
    <row r="20" spans="1:10" x14ac:dyDescent="0.2">
      <c r="A20" s="42" t="s">
        <v>38</v>
      </c>
      <c r="B20" s="2">
        <v>20</v>
      </c>
      <c r="C20" s="2">
        <v>55</v>
      </c>
      <c r="D20" s="2" t="s">
        <v>12</v>
      </c>
      <c r="E20" s="3">
        <v>197059.67263673199</v>
      </c>
      <c r="G20" s="3">
        <f t="shared" si="0"/>
        <v>197059.67263673199</v>
      </c>
      <c r="J20" s="3">
        <f t="shared" si="1"/>
        <v>197059.67263673199</v>
      </c>
    </row>
    <row r="21" spans="1:10" x14ac:dyDescent="0.2">
      <c r="A21" s="42" t="s">
        <v>33</v>
      </c>
      <c r="B21" s="2">
        <v>10</v>
      </c>
      <c r="C21" s="2">
        <v>55</v>
      </c>
      <c r="D21" s="2" t="s">
        <v>13</v>
      </c>
      <c r="E21" s="3">
        <v>40000</v>
      </c>
      <c r="G21" s="3">
        <f t="shared" si="0"/>
        <v>40000</v>
      </c>
      <c r="J21" s="3">
        <f t="shared" si="1"/>
        <v>40000</v>
      </c>
    </row>
    <row r="22" spans="1:10" x14ac:dyDescent="0.2">
      <c r="A22" s="42" t="s">
        <v>34</v>
      </c>
      <c r="B22" s="2">
        <v>10</v>
      </c>
      <c r="C22" s="2">
        <v>55</v>
      </c>
      <c r="D22" s="2" t="s">
        <v>14</v>
      </c>
      <c r="E22" s="3">
        <v>8255</v>
      </c>
      <c r="G22" s="3">
        <f t="shared" si="0"/>
        <v>8255</v>
      </c>
      <c r="J22" s="3">
        <f t="shared" si="1"/>
        <v>8255</v>
      </c>
    </row>
    <row r="23" spans="1:10" x14ac:dyDescent="0.2">
      <c r="E23" s="3">
        <v>0</v>
      </c>
      <c r="G23" s="3">
        <f t="shared" si="0"/>
        <v>0</v>
      </c>
      <c r="J23" s="3">
        <f t="shared" si="1"/>
        <v>0</v>
      </c>
    </row>
    <row r="24" spans="1:10" s="4" customFormat="1" x14ac:dyDescent="0.2">
      <c r="A24" s="10" t="s">
        <v>15</v>
      </c>
      <c r="B24" s="2">
        <v>10</v>
      </c>
      <c r="C24" s="2">
        <v>601</v>
      </c>
      <c r="E24" s="5">
        <v>140510</v>
      </c>
      <c r="G24" s="5">
        <f t="shared" si="0"/>
        <v>140510</v>
      </c>
      <c r="J24" s="5">
        <f t="shared" si="1"/>
        <v>140510</v>
      </c>
    </row>
    <row r="25" spans="1:10" x14ac:dyDescent="0.2">
      <c r="E25" s="1">
        <v>0</v>
      </c>
      <c r="G25" s="1">
        <f t="shared" si="0"/>
        <v>0</v>
      </c>
      <c r="J25" s="1">
        <f t="shared" si="1"/>
        <v>0</v>
      </c>
    </row>
    <row r="26" spans="1:10" x14ac:dyDescent="0.2">
      <c r="E26" s="1">
        <v>0</v>
      </c>
      <c r="G26" s="1">
        <f t="shared" si="0"/>
        <v>0</v>
      </c>
      <c r="J26" s="1">
        <f t="shared" si="1"/>
        <v>0</v>
      </c>
    </row>
    <row r="27" spans="1:10" ht="17.25" x14ac:dyDescent="0.3">
      <c r="A27" s="6" t="s">
        <v>16</v>
      </c>
      <c r="E27" s="7">
        <f>E30</f>
        <v>17046801</v>
      </c>
      <c r="F27" s="7">
        <f>F30</f>
        <v>264644</v>
      </c>
      <c r="G27" s="7">
        <f t="shared" si="0"/>
        <v>17311445</v>
      </c>
      <c r="H27" s="7">
        <f>H30</f>
        <v>0</v>
      </c>
      <c r="I27" s="7">
        <f>I30</f>
        <v>40000</v>
      </c>
      <c r="J27" s="7">
        <f t="shared" si="1"/>
        <v>17351445</v>
      </c>
    </row>
    <row r="28" spans="1:10" x14ac:dyDescent="0.2">
      <c r="A28" s="38" t="s">
        <v>28</v>
      </c>
      <c r="E28" s="39">
        <v>8164216.0000000009</v>
      </c>
      <c r="F28" s="39">
        <v>264644</v>
      </c>
      <c r="G28" s="39">
        <f t="shared" si="0"/>
        <v>8428860</v>
      </c>
      <c r="H28" s="39"/>
      <c r="I28" s="39">
        <v>40000</v>
      </c>
      <c r="J28" s="39">
        <f t="shared" si="1"/>
        <v>8468860</v>
      </c>
    </row>
    <row r="29" spans="1:10" x14ac:dyDescent="0.2">
      <c r="A29" s="38"/>
      <c r="E29" s="39"/>
      <c r="F29" s="39"/>
      <c r="G29" s="39">
        <f t="shared" si="0"/>
        <v>0</v>
      </c>
      <c r="H29" s="39"/>
      <c r="I29" s="39"/>
      <c r="J29" s="39">
        <f t="shared" si="1"/>
        <v>0</v>
      </c>
    </row>
    <row r="30" spans="1:10" ht="17.25" x14ac:dyDescent="0.3">
      <c r="A30" s="6" t="s">
        <v>36</v>
      </c>
      <c r="E30" s="7">
        <f>E31+E32</f>
        <v>17046801</v>
      </c>
      <c r="F30" s="7">
        <f>F31+F32</f>
        <v>264644</v>
      </c>
      <c r="G30" s="7">
        <f t="shared" si="0"/>
        <v>17311445</v>
      </c>
      <c r="H30" s="7">
        <f>H31+H32</f>
        <v>0</v>
      </c>
      <c r="I30" s="7">
        <f>I31+I32</f>
        <v>40000</v>
      </c>
      <c r="J30" s="7">
        <f t="shared" si="1"/>
        <v>17351445</v>
      </c>
    </row>
    <row r="31" spans="1:10" ht="15.75" x14ac:dyDescent="0.25">
      <c r="A31" s="17" t="s">
        <v>7</v>
      </c>
      <c r="E31" s="9">
        <f>E34+E38</f>
        <v>16400029</v>
      </c>
      <c r="F31" s="9">
        <f>F34+F38</f>
        <v>264644</v>
      </c>
      <c r="G31" s="9">
        <f t="shared" si="0"/>
        <v>16664673</v>
      </c>
      <c r="H31" s="9">
        <f>H34+H38</f>
        <v>0</v>
      </c>
      <c r="I31" s="9">
        <f>I34+I38</f>
        <v>40000</v>
      </c>
      <c r="J31" s="9">
        <f t="shared" si="1"/>
        <v>16704673</v>
      </c>
    </row>
    <row r="32" spans="1:10" ht="15.75" x14ac:dyDescent="0.25">
      <c r="A32" s="45" t="s">
        <v>15</v>
      </c>
      <c r="E32" s="18">
        <f>E44</f>
        <v>646772</v>
      </c>
      <c r="F32" s="18">
        <f>F44</f>
        <v>0</v>
      </c>
      <c r="G32" s="18">
        <f t="shared" si="0"/>
        <v>646772</v>
      </c>
      <c r="H32" s="18">
        <f>H44</f>
        <v>0</v>
      </c>
      <c r="I32" s="18">
        <f>I44</f>
        <v>0</v>
      </c>
      <c r="J32" s="18">
        <f t="shared" si="1"/>
        <v>646772</v>
      </c>
    </row>
    <row r="33" spans="1:10" x14ac:dyDescent="0.2">
      <c r="E33" s="1">
        <v>0</v>
      </c>
      <c r="G33" s="1">
        <f t="shared" si="0"/>
        <v>0</v>
      </c>
      <c r="J33" s="1">
        <f t="shared" si="1"/>
        <v>0</v>
      </c>
    </row>
    <row r="34" spans="1:10" s="4" customFormat="1" x14ac:dyDescent="0.2">
      <c r="A34" s="10" t="s">
        <v>8</v>
      </c>
      <c r="B34" s="11"/>
      <c r="C34" s="11"/>
      <c r="E34" s="5">
        <v>13452342</v>
      </c>
      <c r="F34" s="5">
        <v>129433</v>
      </c>
      <c r="G34" s="5">
        <f t="shared" si="0"/>
        <v>13581775</v>
      </c>
      <c r="H34" s="5"/>
      <c r="I34" s="5">
        <v>40000</v>
      </c>
      <c r="J34" s="5">
        <f t="shared" si="1"/>
        <v>13621775</v>
      </c>
    </row>
    <row r="35" spans="1:10" x14ac:dyDescent="0.2">
      <c r="A35" s="42" t="s">
        <v>32</v>
      </c>
      <c r="B35" s="2">
        <v>10</v>
      </c>
      <c r="C35" s="2">
        <v>50</v>
      </c>
      <c r="D35" s="2" t="s">
        <v>9</v>
      </c>
      <c r="E35" s="3">
        <v>7250007</v>
      </c>
      <c r="G35" s="3">
        <f t="shared" si="0"/>
        <v>7250007</v>
      </c>
      <c r="J35" s="3">
        <f t="shared" si="1"/>
        <v>7250007</v>
      </c>
    </row>
    <row r="36" spans="1:10" x14ac:dyDescent="0.2">
      <c r="A36" s="42" t="s">
        <v>31</v>
      </c>
      <c r="B36" s="37">
        <v>20</v>
      </c>
      <c r="C36" s="37">
        <v>50</v>
      </c>
      <c r="D36" s="37" t="s">
        <v>10</v>
      </c>
      <c r="E36" s="3">
        <v>3454871</v>
      </c>
      <c r="G36" s="3">
        <f t="shared" si="0"/>
        <v>3454871</v>
      </c>
      <c r="J36" s="3">
        <f t="shared" si="1"/>
        <v>3454871</v>
      </c>
    </row>
    <row r="37" spans="1:10" x14ac:dyDescent="0.2">
      <c r="A37" s="15"/>
      <c r="D37" s="2"/>
      <c r="E37" s="3">
        <v>0</v>
      </c>
      <c r="G37" s="3">
        <f t="shared" si="0"/>
        <v>0</v>
      </c>
      <c r="J37" s="3">
        <f t="shared" si="1"/>
        <v>0</v>
      </c>
    </row>
    <row r="38" spans="1:10" s="4" customFormat="1" x14ac:dyDescent="0.2">
      <c r="A38" s="10" t="s">
        <v>11</v>
      </c>
      <c r="B38" s="11"/>
      <c r="C38" s="11"/>
      <c r="E38" s="5">
        <v>2947687</v>
      </c>
      <c r="F38" s="5">
        <v>135211</v>
      </c>
      <c r="G38" s="5">
        <f t="shared" si="0"/>
        <v>3082898</v>
      </c>
      <c r="H38" s="5"/>
      <c r="I38" s="5"/>
      <c r="J38" s="5">
        <f t="shared" si="1"/>
        <v>3082898</v>
      </c>
    </row>
    <row r="39" spans="1:10" x14ac:dyDescent="0.2">
      <c r="A39" s="42" t="s">
        <v>38</v>
      </c>
      <c r="B39" s="2">
        <v>20</v>
      </c>
      <c r="C39" s="2">
        <v>55</v>
      </c>
      <c r="D39" s="2" t="s">
        <v>12</v>
      </c>
      <c r="E39" s="3">
        <v>1152907.0501999999</v>
      </c>
      <c r="G39" s="3">
        <f t="shared" si="0"/>
        <v>1152907.0501999999</v>
      </c>
      <c r="J39" s="3">
        <f t="shared" si="1"/>
        <v>1152907.0501999999</v>
      </c>
    </row>
    <row r="40" spans="1:10" x14ac:dyDescent="0.2">
      <c r="A40" s="42" t="s">
        <v>35</v>
      </c>
      <c r="B40" s="2">
        <v>10</v>
      </c>
      <c r="C40" s="2">
        <v>55</v>
      </c>
      <c r="D40" s="2" t="s">
        <v>17</v>
      </c>
      <c r="E40" s="3">
        <v>5000</v>
      </c>
      <c r="G40" s="3">
        <f t="shared" si="0"/>
        <v>5000</v>
      </c>
      <c r="J40" s="3">
        <f t="shared" si="1"/>
        <v>5000</v>
      </c>
    </row>
    <row r="41" spans="1:10" x14ac:dyDescent="0.2">
      <c r="A41" s="42" t="s">
        <v>33</v>
      </c>
      <c r="B41" s="2">
        <v>10</v>
      </c>
      <c r="C41" s="2">
        <v>55</v>
      </c>
      <c r="D41" s="2" t="s">
        <v>13</v>
      </c>
      <c r="E41" s="3">
        <v>905000</v>
      </c>
      <c r="G41" s="3">
        <f t="shared" si="0"/>
        <v>905000</v>
      </c>
      <c r="J41" s="3">
        <f t="shared" si="1"/>
        <v>905000</v>
      </c>
    </row>
    <row r="42" spans="1:10" x14ac:dyDescent="0.2">
      <c r="A42" s="42" t="s">
        <v>34</v>
      </c>
      <c r="B42" s="2">
        <v>10</v>
      </c>
      <c r="C42" s="2">
        <v>55</v>
      </c>
      <c r="D42" s="2" t="s">
        <v>14</v>
      </c>
      <c r="E42" s="3">
        <v>75806</v>
      </c>
      <c r="G42" s="3">
        <f t="shared" si="0"/>
        <v>75806</v>
      </c>
      <c r="J42" s="3">
        <f t="shared" si="1"/>
        <v>75806</v>
      </c>
    </row>
    <row r="43" spans="1:10" x14ac:dyDescent="0.2">
      <c r="E43" s="3">
        <v>0</v>
      </c>
      <c r="G43" s="3">
        <f t="shared" si="0"/>
        <v>0</v>
      </c>
      <c r="J43" s="3">
        <f t="shared" si="1"/>
        <v>0</v>
      </c>
    </row>
    <row r="44" spans="1:10" s="4" customFormat="1" x14ac:dyDescent="0.2">
      <c r="A44" s="10" t="s">
        <v>15</v>
      </c>
      <c r="B44" s="2">
        <v>10</v>
      </c>
      <c r="C44" s="2">
        <v>601</v>
      </c>
      <c r="E44" s="5">
        <v>646772</v>
      </c>
      <c r="G44" s="5">
        <f t="shared" si="0"/>
        <v>646772</v>
      </c>
      <c r="J44" s="5">
        <f t="shared" si="1"/>
        <v>646772</v>
      </c>
    </row>
    <row r="45" spans="1:10" x14ac:dyDescent="0.2">
      <c r="A45" s="13"/>
      <c r="D45" s="2"/>
      <c r="E45" s="3">
        <v>0</v>
      </c>
      <c r="G45" s="3">
        <f t="shared" si="0"/>
        <v>0</v>
      </c>
      <c r="J45" s="3">
        <f t="shared" si="1"/>
        <v>0</v>
      </c>
    </row>
    <row r="46" spans="1:10" x14ac:dyDescent="0.2">
      <c r="E46" s="1">
        <v>0</v>
      </c>
      <c r="G46" s="1">
        <f t="shared" si="0"/>
        <v>0</v>
      </c>
      <c r="J46" s="1">
        <f t="shared" si="1"/>
        <v>0</v>
      </c>
    </row>
    <row r="47" spans="1:10" ht="17.25" x14ac:dyDescent="0.3">
      <c r="A47" s="6" t="s">
        <v>18</v>
      </c>
      <c r="E47" s="7">
        <f>E50</f>
        <v>2937655</v>
      </c>
      <c r="F47" s="7">
        <f>F50</f>
        <v>44822</v>
      </c>
      <c r="G47" s="7">
        <f t="shared" si="0"/>
        <v>2982477</v>
      </c>
      <c r="H47" s="7">
        <f>H50</f>
        <v>36235</v>
      </c>
      <c r="I47" s="7">
        <f>I50</f>
        <v>0</v>
      </c>
      <c r="J47" s="7">
        <f t="shared" si="1"/>
        <v>3018712</v>
      </c>
    </row>
    <row r="48" spans="1:10" x14ac:dyDescent="0.2">
      <c r="A48" s="38" t="s">
        <v>28</v>
      </c>
      <c r="E48" s="39">
        <v>1149253</v>
      </c>
      <c r="F48" s="39">
        <v>44822</v>
      </c>
      <c r="G48" s="39">
        <f t="shared" si="0"/>
        <v>1194075</v>
      </c>
      <c r="H48" s="39">
        <v>36235</v>
      </c>
      <c r="I48" s="39"/>
      <c r="J48" s="39">
        <f t="shared" si="1"/>
        <v>1230310</v>
      </c>
    </row>
    <row r="49" spans="1:10" ht="17.25" x14ac:dyDescent="0.3">
      <c r="A49" s="6"/>
      <c r="E49" s="7"/>
      <c r="F49" s="7"/>
      <c r="G49" s="7">
        <f t="shared" si="0"/>
        <v>0</v>
      </c>
      <c r="H49" s="7"/>
      <c r="I49" s="7"/>
      <c r="J49" s="7">
        <f t="shared" si="1"/>
        <v>0</v>
      </c>
    </row>
    <row r="50" spans="1:10" ht="17.25" x14ac:dyDescent="0.3">
      <c r="A50" s="6" t="s">
        <v>6</v>
      </c>
      <c r="E50" s="7">
        <f>E51+E52</f>
        <v>2937655</v>
      </c>
      <c r="F50" s="7">
        <f>F51+F52</f>
        <v>44822</v>
      </c>
      <c r="G50" s="7">
        <f t="shared" si="0"/>
        <v>2982477</v>
      </c>
      <c r="H50" s="7">
        <f>H51+H52</f>
        <v>36235</v>
      </c>
      <c r="I50" s="7">
        <f>I51+I52</f>
        <v>0</v>
      </c>
      <c r="J50" s="7">
        <f t="shared" si="1"/>
        <v>3018712</v>
      </c>
    </row>
    <row r="51" spans="1:10" ht="15.75" x14ac:dyDescent="0.25">
      <c r="A51" s="17" t="s">
        <v>7</v>
      </c>
      <c r="E51" s="9">
        <f>E54+E59</f>
        <v>2917080</v>
      </c>
      <c r="F51" s="9">
        <f>F54+F59</f>
        <v>44822</v>
      </c>
      <c r="G51" s="9">
        <f t="shared" si="0"/>
        <v>2961902</v>
      </c>
      <c r="H51" s="9">
        <f>H54+H59</f>
        <v>36235</v>
      </c>
      <c r="I51" s="9">
        <f>I54+I59</f>
        <v>0</v>
      </c>
      <c r="J51" s="9">
        <f t="shared" si="1"/>
        <v>2998137</v>
      </c>
    </row>
    <row r="52" spans="1:10" ht="15.75" x14ac:dyDescent="0.25">
      <c r="A52" s="45" t="s">
        <v>15</v>
      </c>
      <c r="E52" s="18">
        <f>E63</f>
        <v>20575</v>
      </c>
      <c r="F52" s="18">
        <f>F63</f>
        <v>0</v>
      </c>
      <c r="G52" s="18">
        <f t="shared" si="0"/>
        <v>20575</v>
      </c>
      <c r="H52" s="18">
        <f>H63</f>
        <v>0</v>
      </c>
      <c r="I52" s="18">
        <f>I63</f>
        <v>0</v>
      </c>
      <c r="J52" s="18">
        <f t="shared" si="1"/>
        <v>20575</v>
      </c>
    </row>
    <row r="53" spans="1:10" x14ac:dyDescent="0.2">
      <c r="E53" s="1">
        <v>0</v>
      </c>
      <c r="G53" s="1">
        <f t="shared" si="0"/>
        <v>0</v>
      </c>
      <c r="J53" s="1">
        <f t="shared" si="1"/>
        <v>0</v>
      </c>
    </row>
    <row r="54" spans="1:10" s="4" customFormat="1" x14ac:dyDescent="0.2">
      <c r="A54" s="10" t="s">
        <v>8</v>
      </c>
      <c r="B54" s="11"/>
      <c r="C54" s="11"/>
      <c r="E54" s="5">
        <v>2845416</v>
      </c>
      <c r="F54" s="5">
        <v>11155</v>
      </c>
      <c r="G54" s="5">
        <f t="shared" si="0"/>
        <v>2856571</v>
      </c>
      <c r="H54" s="5">
        <f>H57</f>
        <v>36235</v>
      </c>
      <c r="I54" s="5"/>
      <c r="J54" s="5">
        <f t="shared" si="1"/>
        <v>2892806</v>
      </c>
    </row>
    <row r="55" spans="1:10" x14ac:dyDescent="0.2">
      <c r="A55" s="42" t="s">
        <v>32</v>
      </c>
      <c r="B55" s="2">
        <v>10</v>
      </c>
      <c r="C55" s="2">
        <v>50</v>
      </c>
      <c r="D55" s="2" t="s">
        <v>9</v>
      </c>
      <c r="E55" s="3">
        <v>1717108</v>
      </c>
      <c r="G55" s="3">
        <f t="shared" si="0"/>
        <v>1717108</v>
      </c>
      <c r="J55" s="3">
        <f t="shared" si="1"/>
        <v>1717108</v>
      </c>
    </row>
    <row r="56" spans="1:10" x14ac:dyDescent="0.2">
      <c r="A56" s="42" t="s">
        <v>31</v>
      </c>
      <c r="B56" s="37">
        <v>20</v>
      </c>
      <c r="C56" s="37">
        <v>50</v>
      </c>
      <c r="D56" s="37" t="s">
        <v>10</v>
      </c>
      <c r="E56" s="3">
        <v>815734</v>
      </c>
      <c r="G56" s="3">
        <f t="shared" si="0"/>
        <v>815734</v>
      </c>
      <c r="J56" s="3">
        <f t="shared" si="1"/>
        <v>815734</v>
      </c>
    </row>
    <row r="57" spans="1:10" x14ac:dyDescent="0.2">
      <c r="A57" s="42" t="s">
        <v>46</v>
      </c>
      <c r="B57" s="37">
        <v>20</v>
      </c>
      <c r="C57" s="37">
        <v>50</v>
      </c>
      <c r="D57" s="37" t="s">
        <v>45</v>
      </c>
      <c r="E57" s="3"/>
      <c r="G57" s="3"/>
      <c r="H57" s="3">
        <v>36235</v>
      </c>
      <c r="J57" s="3"/>
    </row>
    <row r="58" spans="1:10" x14ac:dyDescent="0.2">
      <c r="A58" s="16"/>
      <c r="D58" s="2"/>
      <c r="E58" s="3">
        <v>0</v>
      </c>
      <c r="G58" s="3">
        <f t="shared" si="0"/>
        <v>0</v>
      </c>
      <c r="J58" s="3">
        <f t="shared" si="1"/>
        <v>0</v>
      </c>
    </row>
    <row r="59" spans="1:10" s="4" customFormat="1" x14ac:dyDescent="0.2">
      <c r="A59" s="10" t="s">
        <v>11</v>
      </c>
      <c r="B59" s="11"/>
      <c r="C59" s="11"/>
      <c r="E59" s="5">
        <v>71663.999999999985</v>
      </c>
      <c r="F59" s="5">
        <v>33667</v>
      </c>
      <c r="G59" s="5">
        <f t="shared" si="0"/>
        <v>105330.99999999999</v>
      </c>
      <c r="H59" s="5"/>
      <c r="I59" s="5"/>
      <c r="J59" s="5">
        <f t="shared" si="1"/>
        <v>105330.99999999999</v>
      </c>
    </row>
    <row r="60" spans="1:10" x14ac:dyDescent="0.2">
      <c r="A60" s="42" t="s">
        <v>33</v>
      </c>
      <c r="B60" s="2">
        <v>10</v>
      </c>
      <c r="C60" s="2">
        <v>5</v>
      </c>
      <c r="D60" s="2" t="s">
        <v>13</v>
      </c>
      <c r="E60" s="3">
        <v>45000</v>
      </c>
      <c r="G60" s="3">
        <f t="shared" si="0"/>
        <v>45000</v>
      </c>
      <c r="J60" s="3">
        <f t="shared" si="1"/>
        <v>45000</v>
      </c>
    </row>
    <row r="61" spans="1:10" x14ac:dyDescent="0.2">
      <c r="A61" s="42" t="s">
        <v>34</v>
      </c>
      <c r="B61" s="2">
        <v>10</v>
      </c>
      <c r="C61" s="2">
        <v>55</v>
      </c>
      <c r="D61" s="2" t="s">
        <v>14</v>
      </c>
      <c r="E61" s="3">
        <v>5719</v>
      </c>
      <c r="G61" s="3">
        <f t="shared" si="0"/>
        <v>5719</v>
      </c>
      <c r="J61" s="3">
        <f t="shared" si="1"/>
        <v>5719</v>
      </c>
    </row>
    <row r="62" spans="1:10" x14ac:dyDescent="0.2">
      <c r="E62" s="3">
        <v>0</v>
      </c>
      <c r="G62" s="3">
        <f t="shared" si="0"/>
        <v>0</v>
      </c>
      <c r="J62" s="3">
        <f t="shared" si="1"/>
        <v>0</v>
      </c>
    </row>
    <row r="63" spans="1:10" s="4" customFormat="1" x14ac:dyDescent="0.2">
      <c r="A63" s="10" t="s">
        <v>15</v>
      </c>
      <c r="B63" s="2">
        <v>10</v>
      </c>
      <c r="C63" s="2">
        <v>601</v>
      </c>
      <c r="E63" s="5">
        <v>20575</v>
      </c>
      <c r="G63" s="5">
        <f t="shared" si="0"/>
        <v>20575</v>
      </c>
      <c r="J63" s="5">
        <f t="shared" si="1"/>
        <v>20575</v>
      </c>
    </row>
    <row r="64" spans="1:10" x14ac:dyDescent="0.2">
      <c r="A64" s="13"/>
      <c r="B64" s="14"/>
      <c r="C64" s="14"/>
      <c r="D64" s="14"/>
      <c r="E64" s="1">
        <v>0</v>
      </c>
      <c r="G64" s="1">
        <f t="shared" si="0"/>
        <v>0</v>
      </c>
      <c r="J64" s="1">
        <f t="shared" si="1"/>
        <v>0</v>
      </c>
    </row>
    <row r="65" spans="1:10" x14ac:dyDescent="0.2">
      <c r="A65" s="13"/>
      <c r="B65" s="14"/>
      <c r="C65" s="14"/>
      <c r="D65" s="14"/>
      <c r="E65" s="1">
        <v>0</v>
      </c>
      <c r="G65" s="1">
        <f t="shared" si="0"/>
        <v>0</v>
      </c>
      <c r="J65" s="1">
        <f t="shared" si="1"/>
        <v>0</v>
      </c>
    </row>
    <row r="66" spans="1:10" ht="17.25" x14ac:dyDescent="0.3">
      <c r="A66" s="6" t="s">
        <v>19</v>
      </c>
      <c r="B66" s="14"/>
      <c r="C66" s="14"/>
      <c r="D66" s="14"/>
      <c r="E66" s="7">
        <f>E69</f>
        <v>7332820.6490571462</v>
      </c>
      <c r="F66" s="7">
        <f>F69</f>
        <v>108384</v>
      </c>
      <c r="G66" s="7">
        <f t="shared" si="0"/>
        <v>7441204.6490571462</v>
      </c>
      <c r="H66" s="7">
        <f>H69</f>
        <v>0</v>
      </c>
      <c r="I66" s="7">
        <f>I69</f>
        <v>0</v>
      </c>
      <c r="J66" s="7">
        <f t="shared" si="1"/>
        <v>7441204.6490571462</v>
      </c>
    </row>
    <row r="67" spans="1:10" x14ac:dyDescent="0.2">
      <c r="A67" s="38" t="s">
        <v>28</v>
      </c>
      <c r="B67" s="14"/>
      <c r="C67" s="14"/>
      <c r="D67" s="14"/>
      <c r="E67" s="39">
        <v>3929097.0001928136</v>
      </c>
      <c r="F67" s="39">
        <v>108384</v>
      </c>
      <c r="G67" s="39">
        <f t="shared" si="0"/>
        <v>4037481.0001928136</v>
      </c>
      <c r="H67" s="39"/>
      <c r="I67" s="39"/>
      <c r="J67" s="39">
        <f t="shared" si="1"/>
        <v>4037481.0001928136</v>
      </c>
    </row>
    <row r="68" spans="1:10" x14ac:dyDescent="0.2">
      <c r="A68" s="38"/>
      <c r="B68" s="14"/>
      <c r="C68" s="14"/>
      <c r="D68" s="14"/>
      <c r="E68" s="39"/>
      <c r="F68" s="39"/>
      <c r="G68" s="39">
        <f t="shared" si="0"/>
        <v>0</v>
      </c>
      <c r="H68" s="39"/>
      <c r="I68" s="39"/>
      <c r="J68" s="39">
        <f t="shared" si="1"/>
        <v>0</v>
      </c>
    </row>
    <row r="69" spans="1:10" ht="17.25" x14ac:dyDescent="0.3">
      <c r="A69" s="6" t="s">
        <v>36</v>
      </c>
      <c r="B69" s="14"/>
      <c r="C69" s="14"/>
      <c r="D69" s="14"/>
      <c r="E69" s="7">
        <f>E70+E71</f>
        <v>7332820.6490571462</v>
      </c>
      <c r="F69" s="7">
        <f>F70+F71</f>
        <v>108384</v>
      </c>
      <c r="G69" s="7">
        <f t="shared" si="0"/>
        <v>7441204.6490571462</v>
      </c>
      <c r="H69" s="7">
        <f>H70+H71</f>
        <v>0</v>
      </c>
      <c r="I69" s="7">
        <f>I70+I71</f>
        <v>0</v>
      </c>
      <c r="J69" s="7">
        <f t="shared" si="1"/>
        <v>7441204.6490571462</v>
      </c>
    </row>
    <row r="70" spans="1:10" ht="15.75" x14ac:dyDescent="0.25">
      <c r="A70" s="17" t="s">
        <v>7</v>
      </c>
      <c r="B70" s="14"/>
      <c r="C70" s="14"/>
      <c r="D70" s="14"/>
      <c r="E70" s="9">
        <f>E73+E77</f>
        <v>7048285.0001928136</v>
      </c>
      <c r="F70" s="9">
        <f>F73+F77</f>
        <v>108384</v>
      </c>
      <c r="G70" s="9">
        <f t="shared" si="0"/>
        <v>7156669.0001928136</v>
      </c>
      <c r="H70" s="9">
        <f>H73+H77</f>
        <v>0</v>
      </c>
      <c r="I70" s="9">
        <f>I73+I77</f>
        <v>0</v>
      </c>
      <c r="J70" s="9">
        <f t="shared" si="1"/>
        <v>7156669.0001928136</v>
      </c>
    </row>
    <row r="71" spans="1:10" ht="15.75" x14ac:dyDescent="0.25">
      <c r="A71" s="45" t="s">
        <v>15</v>
      </c>
      <c r="B71" s="14"/>
      <c r="C71" s="14"/>
      <c r="D71" s="14"/>
      <c r="E71" s="18">
        <f>E82</f>
        <v>284535.64886433294</v>
      </c>
      <c r="F71" s="18">
        <f>F82</f>
        <v>0</v>
      </c>
      <c r="G71" s="18">
        <f t="shared" si="0"/>
        <v>284535.64886433294</v>
      </c>
      <c r="H71" s="18">
        <f>H82</f>
        <v>0</v>
      </c>
      <c r="I71" s="18">
        <f>I82</f>
        <v>0</v>
      </c>
      <c r="J71" s="18">
        <f t="shared" si="1"/>
        <v>284535.64886433294</v>
      </c>
    </row>
    <row r="72" spans="1:10" x14ac:dyDescent="0.2">
      <c r="A72" s="13"/>
      <c r="B72" s="14"/>
      <c r="C72" s="14"/>
      <c r="D72" s="14"/>
      <c r="E72" s="1">
        <v>0</v>
      </c>
      <c r="G72" s="1">
        <f t="shared" ref="G72:G136" si="2">E72+F72</f>
        <v>0</v>
      </c>
      <c r="J72" s="1">
        <f t="shared" ref="J72:J136" si="3">G72+H72+I72</f>
        <v>0</v>
      </c>
    </row>
    <row r="73" spans="1:10" s="4" customFormat="1" x14ac:dyDescent="0.2">
      <c r="A73" s="10" t="s">
        <v>8</v>
      </c>
      <c r="B73" s="11"/>
      <c r="C73" s="11"/>
      <c r="E73" s="5">
        <v>6010808</v>
      </c>
      <c r="F73" s="5">
        <v>81582</v>
      </c>
      <c r="G73" s="5">
        <f t="shared" si="2"/>
        <v>6092390</v>
      </c>
      <c r="H73" s="5"/>
      <c r="I73" s="5"/>
      <c r="J73" s="5">
        <f t="shared" si="3"/>
        <v>6092390</v>
      </c>
    </row>
    <row r="74" spans="1:10" x14ac:dyDescent="0.2">
      <c r="A74" s="42" t="s">
        <v>32</v>
      </c>
      <c r="B74" s="2">
        <v>10</v>
      </c>
      <c r="C74" s="2">
        <v>50</v>
      </c>
      <c r="D74" s="2" t="s">
        <v>9</v>
      </c>
      <c r="E74" s="3">
        <v>2766452</v>
      </c>
      <c r="G74" s="3">
        <f t="shared" si="2"/>
        <v>2766452</v>
      </c>
      <c r="J74" s="3">
        <f t="shared" si="3"/>
        <v>2766452</v>
      </c>
    </row>
    <row r="75" spans="1:10" x14ac:dyDescent="0.2">
      <c r="A75" s="42" t="s">
        <v>31</v>
      </c>
      <c r="B75" s="37">
        <v>20</v>
      </c>
      <c r="C75" s="37">
        <v>50</v>
      </c>
      <c r="D75" s="37" t="s">
        <v>10</v>
      </c>
      <c r="E75" s="3">
        <v>1343562</v>
      </c>
      <c r="G75" s="3">
        <f t="shared" si="2"/>
        <v>1343562</v>
      </c>
      <c r="J75" s="3">
        <f t="shared" si="3"/>
        <v>1343562</v>
      </c>
    </row>
    <row r="76" spans="1:10" x14ac:dyDescent="0.2">
      <c r="A76" s="16"/>
      <c r="D76" s="2"/>
      <c r="E76" s="3">
        <v>0</v>
      </c>
      <c r="G76" s="3">
        <f t="shared" si="2"/>
        <v>0</v>
      </c>
      <c r="J76" s="3">
        <f t="shared" si="3"/>
        <v>0</v>
      </c>
    </row>
    <row r="77" spans="1:10" s="4" customFormat="1" x14ac:dyDescent="0.2">
      <c r="A77" s="10" t="s">
        <v>11</v>
      </c>
      <c r="B77" s="11"/>
      <c r="C77" s="11"/>
      <c r="E77" s="5">
        <v>1037477.0001928138</v>
      </c>
      <c r="F77" s="5">
        <v>26802</v>
      </c>
      <c r="G77" s="5">
        <f t="shared" si="2"/>
        <v>1064279.0001928138</v>
      </c>
      <c r="H77" s="5"/>
      <c r="I77" s="5"/>
      <c r="J77" s="5">
        <f t="shared" si="3"/>
        <v>1064279.0001928138</v>
      </c>
    </row>
    <row r="78" spans="1:10" x14ac:dyDescent="0.2">
      <c r="A78" s="42" t="s">
        <v>38</v>
      </c>
      <c r="B78" s="2">
        <v>20</v>
      </c>
      <c r="C78" s="2">
        <v>55</v>
      </c>
      <c r="D78" s="2" t="s">
        <v>12</v>
      </c>
      <c r="E78" s="3">
        <v>171174.24958340509</v>
      </c>
      <c r="G78" s="3">
        <f t="shared" si="2"/>
        <v>171174.24958340509</v>
      </c>
      <c r="J78" s="3">
        <f t="shared" si="3"/>
        <v>171174.24958340509</v>
      </c>
    </row>
    <row r="79" spans="1:10" x14ac:dyDescent="0.2">
      <c r="A79" s="42" t="s">
        <v>33</v>
      </c>
      <c r="B79" s="2">
        <v>10</v>
      </c>
      <c r="C79" s="2">
        <v>5</v>
      </c>
      <c r="D79" s="2" t="s">
        <v>13</v>
      </c>
      <c r="E79" s="3">
        <v>330000</v>
      </c>
      <c r="G79" s="3">
        <f t="shared" si="2"/>
        <v>330000</v>
      </c>
      <c r="J79" s="3">
        <f t="shared" si="3"/>
        <v>330000</v>
      </c>
    </row>
    <row r="80" spans="1:10" x14ac:dyDescent="0.2">
      <c r="A80" s="42" t="s">
        <v>34</v>
      </c>
      <c r="B80" s="2">
        <v>10</v>
      </c>
      <c r="C80" s="2">
        <v>55</v>
      </c>
      <c r="D80" s="2" t="s">
        <v>14</v>
      </c>
      <c r="E80" s="3">
        <v>22736</v>
      </c>
      <c r="G80" s="3">
        <f t="shared" si="2"/>
        <v>22736</v>
      </c>
      <c r="J80" s="3">
        <f t="shared" si="3"/>
        <v>22736</v>
      </c>
    </row>
    <row r="81" spans="1:10" x14ac:dyDescent="0.2">
      <c r="E81" s="3">
        <v>0</v>
      </c>
      <c r="G81" s="3">
        <f t="shared" si="2"/>
        <v>0</v>
      </c>
      <c r="J81" s="3">
        <f t="shared" si="3"/>
        <v>0</v>
      </c>
    </row>
    <row r="82" spans="1:10" s="4" customFormat="1" x14ac:dyDescent="0.2">
      <c r="A82" s="10" t="s">
        <v>15</v>
      </c>
      <c r="B82" s="2">
        <v>10</v>
      </c>
      <c r="C82" s="2">
        <v>601</v>
      </c>
      <c r="E82" s="5">
        <v>284535.64886433294</v>
      </c>
      <c r="G82" s="5">
        <f t="shared" si="2"/>
        <v>284535.64886433294</v>
      </c>
      <c r="J82" s="5">
        <f t="shared" si="3"/>
        <v>284535.64886433294</v>
      </c>
    </row>
    <row r="83" spans="1:10" x14ac:dyDescent="0.2">
      <c r="A83" s="13"/>
      <c r="D83" s="2"/>
      <c r="E83" s="3"/>
      <c r="G83" s="3">
        <f t="shared" si="2"/>
        <v>0</v>
      </c>
      <c r="J83" s="3">
        <f t="shared" si="3"/>
        <v>0</v>
      </c>
    </row>
    <row r="84" spans="1:10" x14ac:dyDescent="0.2">
      <c r="A84" s="13"/>
      <c r="B84" s="14"/>
      <c r="C84" s="14"/>
      <c r="D84" s="14"/>
      <c r="E84" s="1">
        <v>0</v>
      </c>
      <c r="G84" s="1">
        <f t="shared" si="2"/>
        <v>0</v>
      </c>
      <c r="J84" s="1">
        <f t="shared" si="3"/>
        <v>0</v>
      </c>
    </row>
    <row r="85" spans="1:10" ht="17.25" x14ac:dyDescent="0.3">
      <c r="A85" s="6" t="s">
        <v>20</v>
      </c>
      <c r="B85" s="14"/>
      <c r="C85" s="14"/>
      <c r="D85" s="14"/>
      <c r="E85" s="7">
        <f>E88</f>
        <v>3845403.824262667</v>
      </c>
      <c r="F85" s="7">
        <f>F88</f>
        <v>71486</v>
      </c>
      <c r="G85" s="7">
        <f t="shared" si="2"/>
        <v>3916889.824262667</v>
      </c>
      <c r="H85" s="7">
        <f>H88</f>
        <v>0</v>
      </c>
      <c r="I85" s="7">
        <f>I88</f>
        <v>0</v>
      </c>
      <c r="J85" s="7">
        <f t="shared" si="3"/>
        <v>3916889.824262667</v>
      </c>
    </row>
    <row r="86" spans="1:10" x14ac:dyDescent="0.2">
      <c r="A86" s="38" t="s">
        <v>28</v>
      </c>
      <c r="B86" s="14"/>
      <c r="C86" s="14"/>
      <c r="D86" s="14"/>
      <c r="E86" s="39">
        <v>1843242.0027666669</v>
      </c>
      <c r="F86" s="39">
        <v>71486</v>
      </c>
      <c r="G86" s="39">
        <f t="shared" si="2"/>
        <v>1914728.0027666669</v>
      </c>
      <c r="H86" s="39"/>
      <c r="I86" s="39"/>
      <c r="J86" s="39">
        <f t="shared" si="3"/>
        <v>1914728.0027666669</v>
      </c>
    </row>
    <row r="87" spans="1:10" x14ac:dyDescent="0.2">
      <c r="A87" s="38"/>
      <c r="B87" s="14"/>
      <c r="C87" s="14"/>
      <c r="D87" s="14"/>
      <c r="E87" s="39"/>
      <c r="F87" s="39"/>
      <c r="G87" s="39">
        <f t="shared" si="2"/>
        <v>0</v>
      </c>
      <c r="H87" s="39"/>
      <c r="I87" s="39"/>
      <c r="J87" s="39">
        <f t="shared" si="3"/>
        <v>0</v>
      </c>
    </row>
    <row r="88" spans="1:10" ht="17.25" x14ac:dyDescent="0.3">
      <c r="A88" s="6" t="s">
        <v>36</v>
      </c>
      <c r="B88" s="14"/>
      <c r="C88" s="14"/>
      <c r="D88" s="14"/>
      <c r="E88" s="7">
        <f>E89+E90</f>
        <v>3845403.824262667</v>
      </c>
      <c r="F88" s="7">
        <f>F89+F90</f>
        <v>71486</v>
      </c>
      <c r="G88" s="7">
        <f t="shared" si="2"/>
        <v>3916889.824262667</v>
      </c>
      <c r="H88" s="7">
        <f>H89+H90</f>
        <v>0</v>
      </c>
      <c r="I88" s="7">
        <f>I89+I90</f>
        <v>0</v>
      </c>
      <c r="J88" s="7">
        <f t="shared" si="3"/>
        <v>3916889.824262667</v>
      </c>
    </row>
    <row r="89" spans="1:10" ht="15.75" x14ac:dyDescent="0.25">
      <c r="A89" s="17" t="s">
        <v>7</v>
      </c>
      <c r="B89" s="14"/>
      <c r="C89" s="14"/>
      <c r="D89" s="14"/>
      <c r="E89" s="9">
        <f>E92+E96</f>
        <v>3725930.0027666669</v>
      </c>
      <c r="F89" s="9">
        <f>F92+F96</f>
        <v>71486</v>
      </c>
      <c r="G89" s="9">
        <f t="shared" si="2"/>
        <v>3797416.0027666669</v>
      </c>
      <c r="H89" s="9">
        <f>H92+H96</f>
        <v>0</v>
      </c>
      <c r="I89" s="9">
        <f>I92+I96</f>
        <v>0</v>
      </c>
      <c r="J89" s="9">
        <f t="shared" si="3"/>
        <v>3797416.0027666669</v>
      </c>
    </row>
    <row r="90" spans="1:10" ht="15.75" x14ac:dyDescent="0.25">
      <c r="A90" s="45" t="s">
        <v>15</v>
      </c>
      <c r="B90" s="14"/>
      <c r="C90" s="14"/>
      <c r="D90" s="14"/>
      <c r="E90" s="18">
        <f>E101</f>
        <v>119473.82149600002</v>
      </c>
      <c r="F90" s="18">
        <f>F101</f>
        <v>0</v>
      </c>
      <c r="G90" s="18">
        <f t="shared" si="2"/>
        <v>119473.82149600002</v>
      </c>
      <c r="H90" s="18">
        <f>H101</f>
        <v>0</v>
      </c>
      <c r="I90" s="18">
        <f>I101</f>
        <v>0</v>
      </c>
      <c r="J90" s="18">
        <f t="shared" si="3"/>
        <v>119473.82149600002</v>
      </c>
    </row>
    <row r="91" spans="1:10" x14ac:dyDescent="0.2">
      <c r="A91" s="13"/>
      <c r="B91" s="14"/>
      <c r="C91" s="14"/>
      <c r="D91" s="14"/>
      <c r="E91" s="3">
        <v>0</v>
      </c>
      <c r="G91" s="3">
        <f t="shared" si="2"/>
        <v>0</v>
      </c>
      <c r="J91" s="3">
        <f t="shared" si="3"/>
        <v>0</v>
      </c>
    </row>
    <row r="92" spans="1:10" s="4" customFormat="1" x14ac:dyDescent="0.2">
      <c r="A92" s="10" t="s">
        <v>8</v>
      </c>
      <c r="B92" s="11"/>
      <c r="C92" s="11"/>
      <c r="E92" s="5">
        <v>3216981</v>
      </c>
      <c r="F92" s="5">
        <v>26343</v>
      </c>
      <c r="G92" s="5">
        <f t="shared" si="2"/>
        <v>3243324</v>
      </c>
      <c r="H92" s="5"/>
      <c r="I92" s="5"/>
      <c r="J92" s="5">
        <f t="shared" si="3"/>
        <v>3243324</v>
      </c>
    </row>
    <row r="93" spans="1:10" x14ac:dyDescent="0.2">
      <c r="A93" s="42" t="s">
        <v>32</v>
      </c>
      <c r="B93" s="2">
        <v>10</v>
      </c>
      <c r="C93" s="2">
        <v>50</v>
      </c>
      <c r="D93" s="2" t="s">
        <v>9</v>
      </c>
      <c r="E93" s="3">
        <v>1871207</v>
      </c>
      <c r="G93" s="3">
        <f t="shared" si="2"/>
        <v>1871207</v>
      </c>
      <c r="J93" s="3">
        <f t="shared" si="3"/>
        <v>1871207</v>
      </c>
    </row>
    <row r="94" spans="1:10" x14ac:dyDescent="0.2">
      <c r="A94" s="42" t="s">
        <v>31</v>
      </c>
      <c r="B94" s="37">
        <v>20</v>
      </c>
      <c r="C94" s="37">
        <v>50</v>
      </c>
      <c r="D94" s="37" t="s">
        <v>10</v>
      </c>
      <c r="E94" s="3">
        <v>815734</v>
      </c>
      <c r="G94" s="3">
        <f t="shared" si="2"/>
        <v>815734</v>
      </c>
      <c r="J94" s="3">
        <f t="shared" si="3"/>
        <v>815734</v>
      </c>
    </row>
    <row r="95" spans="1:10" x14ac:dyDescent="0.2">
      <c r="A95" s="16"/>
      <c r="D95" s="2"/>
      <c r="E95" s="3">
        <v>0</v>
      </c>
      <c r="G95" s="3">
        <f t="shared" si="2"/>
        <v>0</v>
      </c>
      <c r="J95" s="3">
        <f t="shared" si="3"/>
        <v>0</v>
      </c>
    </row>
    <row r="96" spans="1:10" s="4" customFormat="1" x14ac:dyDescent="0.2">
      <c r="A96" s="10" t="s">
        <v>11</v>
      </c>
      <c r="B96" s="11"/>
      <c r="C96" s="11"/>
      <c r="E96" s="5">
        <v>508949.00276666699</v>
      </c>
      <c r="F96" s="5">
        <v>45143</v>
      </c>
      <c r="G96" s="5">
        <f t="shared" si="2"/>
        <v>554092.00276666693</v>
      </c>
      <c r="H96" s="5"/>
      <c r="I96" s="5"/>
      <c r="J96" s="5">
        <f t="shared" si="3"/>
        <v>554092.00276666693</v>
      </c>
    </row>
    <row r="97" spans="1:10" x14ac:dyDescent="0.2">
      <c r="A97" s="42" t="s">
        <v>38</v>
      </c>
      <c r="B97" s="2">
        <v>20</v>
      </c>
      <c r="C97" s="2">
        <v>55</v>
      </c>
      <c r="D97" s="2" t="s">
        <v>12</v>
      </c>
      <c r="E97" s="3">
        <v>117153.132866667</v>
      </c>
      <c r="G97" s="3">
        <f t="shared" si="2"/>
        <v>117153.132866667</v>
      </c>
      <c r="J97" s="3">
        <f t="shared" si="3"/>
        <v>117153.132866667</v>
      </c>
    </row>
    <row r="98" spans="1:10" x14ac:dyDescent="0.2">
      <c r="A98" s="42" t="s">
        <v>33</v>
      </c>
      <c r="B98" s="2">
        <v>10</v>
      </c>
      <c r="C98" s="2">
        <v>5</v>
      </c>
      <c r="D98" s="2" t="s">
        <v>13</v>
      </c>
      <c r="E98" s="3">
        <v>8000</v>
      </c>
      <c r="G98" s="3">
        <f t="shared" si="2"/>
        <v>8000</v>
      </c>
      <c r="J98" s="3">
        <f t="shared" si="3"/>
        <v>8000</v>
      </c>
    </row>
    <row r="99" spans="1:10" x14ac:dyDescent="0.2">
      <c r="A99" s="42" t="s">
        <v>34</v>
      </c>
      <c r="B99" s="2">
        <v>10</v>
      </c>
      <c r="C99" s="2">
        <v>55</v>
      </c>
      <c r="D99" s="2" t="s">
        <v>14</v>
      </c>
      <c r="E99" s="3">
        <v>3481</v>
      </c>
      <c r="G99" s="3">
        <f t="shared" si="2"/>
        <v>3481</v>
      </c>
      <c r="J99" s="3">
        <f t="shared" si="3"/>
        <v>3481</v>
      </c>
    </row>
    <row r="100" spans="1:10" x14ac:dyDescent="0.2">
      <c r="E100" s="3">
        <v>0</v>
      </c>
      <c r="G100" s="3">
        <f t="shared" si="2"/>
        <v>0</v>
      </c>
      <c r="J100" s="3">
        <f t="shared" si="3"/>
        <v>0</v>
      </c>
    </row>
    <row r="101" spans="1:10" s="4" customFormat="1" x14ac:dyDescent="0.2">
      <c r="A101" s="10" t="s">
        <v>15</v>
      </c>
      <c r="B101" s="2">
        <v>10</v>
      </c>
      <c r="C101" s="2">
        <v>601</v>
      </c>
      <c r="E101" s="5">
        <v>119473.82149600002</v>
      </c>
      <c r="G101" s="5">
        <f t="shared" si="2"/>
        <v>119473.82149600002</v>
      </c>
      <c r="J101" s="5">
        <f t="shared" si="3"/>
        <v>119473.82149600002</v>
      </c>
    </row>
    <row r="102" spans="1:10" x14ac:dyDescent="0.2">
      <c r="A102" s="12"/>
      <c r="D102" s="2"/>
      <c r="E102" s="3">
        <v>0</v>
      </c>
      <c r="G102" s="3">
        <f t="shared" si="2"/>
        <v>0</v>
      </c>
      <c r="J102" s="3">
        <f t="shared" si="3"/>
        <v>0</v>
      </c>
    </row>
    <row r="103" spans="1:10" x14ac:dyDescent="0.2">
      <c r="A103" s="12"/>
      <c r="D103" s="2"/>
      <c r="E103" s="1">
        <v>0</v>
      </c>
      <c r="G103" s="1">
        <f t="shared" si="2"/>
        <v>0</v>
      </c>
      <c r="J103" s="1">
        <f t="shared" si="3"/>
        <v>0</v>
      </c>
    </row>
    <row r="104" spans="1:10" ht="17.25" x14ac:dyDescent="0.3">
      <c r="A104" s="6" t="s">
        <v>21</v>
      </c>
      <c r="D104" s="2"/>
      <c r="E104" s="7">
        <f>E107</f>
        <v>8851233.2929786667</v>
      </c>
      <c r="F104" s="7">
        <f>F107</f>
        <v>158970</v>
      </c>
      <c r="G104" s="7">
        <f t="shared" si="2"/>
        <v>9010203.2929786667</v>
      </c>
      <c r="H104" s="7">
        <f>H107</f>
        <v>24156</v>
      </c>
      <c r="I104" s="7">
        <f>I107</f>
        <v>0</v>
      </c>
      <c r="J104" s="7">
        <f t="shared" si="3"/>
        <v>9034359.2929786667</v>
      </c>
    </row>
    <row r="105" spans="1:10" x14ac:dyDescent="0.2">
      <c r="A105" s="38" t="s">
        <v>28</v>
      </c>
      <c r="D105" s="2"/>
      <c r="E105" s="39">
        <v>4372351.9199000001</v>
      </c>
      <c r="F105" s="39">
        <v>158970</v>
      </c>
      <c r="G105" s="39">
        <f t="shared" si="2"/>
        <v>4531321.9199000001</v>
      </c>
      <c r="H105" s="39">
        <v>24156</v>
      </c>
      <c r="I105" s="39"/>
      <c r="J105" s="39">
        <f t="shared" si="3"/>
        <v>4555477.9199000001</v>
      </c>
    </row>
    <row r="106" spans="1:10" x14ac:dyDescent="0.2">
      <c r="A106" s="38"/>
      <c r="D106" s="2"/>
      <c r="E106" s="39"/>
      <c r="F106" s="39"/>
      <c r="G106" s="39">
        <f t="shared" si="2"/>
        <v>0</v>
      </c>
      <c r="H106" s="39"/>
      <c r="I106" s="39"/>
      <c r="J106" s="39">
        <f t="shared" si="3"/>
        <v>0</v>
      </c>
    </row>
    <row r="107" spans="1:10" ht="17.25" x14ac:dyDescent="0.3">
      <c r="A107" s="6" t="s">
        <v>6</v>
      </c>
      <c r="D107" s="2"/>
      <c r="E107" s="7">
        <f>E108+E109</f>
        <v>8851233.2929786667</v>
      </c>
      <c r="F107" s="7">
        <f>F108+F109</f>
        <v>158970</v>
      </c>
      <c r="G107" s="7">
        <f t="shared" si="2"/>
        <v>9010203.2929786667</v>
      </c>
      <c r="H107" s="7">
        <f>H108+H109</f>
        <v>24156</v>
      </c>
      <c r="I107" s="7">
        <f>I108+I109</f>
        <v>0</v>
      </c>
      <c r="J107" s="7">
        <f t="shared" si="3"/>
        <v>9034359.2929786667</v>
      </c>
    </row>
    <row r="108" spans="1:10" ht="15.75" x14ac:dyDescent="0.25">
      <c r="A108" s="17" t="s">
        <v>7</v>
      </c>
      <c r="D108" s="2"/>
      <c r="E108" s="9">
        <f>E111+E116</f>
        <v>8550514.9199000001</v>
      </c>
      <c r="F108" s="9">
        <f>F111+F116</f>
        <v>158970</v>
      </c>
      <c r="G108" s="9">
        <f t="shared" si="2"/>
        <v>8709484.9199000001</v>
      </c>
      <c r="H108" s="9">
        <f>H111+H116</f>
        <v>24156</v>
      </c>
      <c r="I108" s="9">
        <f>I111+I116</f>
        <v>0</v>
      </c>
      <c r="J108" s="9">
        <f t="shared" si="3"/>
        <v>8733640.9199000001</v>
      </c>
    </row>
    <row r="109" spans="1:10" ht="15.75" x14ac:dyDescent="0.25">
      <c r="A109" s="45" t="s">
        <v>15</v>
      </c>
      <c r="D109" s="2"/>
      <c r="E109" s="18">
        <f>E121</f>
        <v>300718.37307866663</v>
      </c>
      <c r="F109" s="18">
        <f>F121</f>
        <v>0</v>
      </c>
      <c r="G109" s="18">
        <f t="shared" si="2"/>
        <v>300718.37307866663</v>
      </c>
      <c r="H109" s="18">
        <f>H121</f>
        <v>0</v>
      </c>
      <c r="I109" s="18">
        <f>I121</f>
        <v>0</v>
      </c>
      <c r="J109" s="18">
        <f t="shared" si="3"/>
        <v>300718.37307866663</v>
      </c>
    </row>
    <row r="110" spans="1:10" x14ac:dyDescent="0.2">
      <c r="A110" s="12"/>
      <c r="D110" s="2"/>
      <c r="E110" s="1">
        <v>0</v>
      </c>
      <c r="G110" s="1">
        <f t="shared" si="2"/>
        <v>0</v>
      </c>
      <c r="J110" s="1">
        <f t="shared" si="3"/>
        <v>0</v>
      </c>
    </row>
    <row r="111" spans="1:10" s="4" customFormat="1" x14ac:dyDescent="0.2">
      <c r="A111" s="10" t="s">
        <v>8</v>
      </c>
      <c r="B111" s="11"/>
      <c r="C111" s="11"/>
      <c r="E111" s="5">
        <v>7209906</v>
      </c>
      <c r="F111" s="5">
        <v>74591</v>
      </c>
      <c r="G111" s="5">
        <f t="shared" si="2"/>
        <v>7284497</v>
      </c>
      <c r="H111" s="5">
        <f>H114</f>
        <v>24156</v>
      </c>
      <c r="I111" s="5"/>
      <c r="J111" s="5">
        <f t="shared" si="3"/>
        <v>7308653</v>
      </c>
    </row>
    <row r="112" spans="1:10" x14ac:dyDescent="0.2">
      <c r="A112" s="42" t="s">
        <v>32</v>
      </c>
      <c r="B112" s="2">
        <v>10</v>
      </c>
      <c r="C112" s="2">
        <v>50</v>
      </c>
      <c r="D112" s="2" t="s">
        <v>9</v>
      </c>
      <c r="E112" s="3">
        <v>3720400</v>
      </c>
      <c r="G112" s="3">
        <f t="shared" si="2"/>
        <v>3720400</v>
      </c>
      <c r="J112" s="3">
        <f t="shared" si="3"/>
        <v>3720400</v>
      </c>
    </row>
    <row r="113" spans="1:10" x14ac:dyDescent="0.2">
      <c r="A113" s="42" t="s">
        <v>31</v>
      </c>
      <c r="B113" s="37">
        <v>20</v>
      </c>
      <c r="C113" s="37">
        <v>50</v>
      </c>
      <c r="D113" s="37" t="s">
        <v>10</v>
      </c>
      <c r="E113" s="3">
        <v>1871389</v>
      </c>
      <c r="G113" s="3">
        <f t="shared" si="2"/>
        <v>1871389</v>
      </c>
      <c r="J113" s="3">
        <f t="shared" si="3"/>
        <v>1871389</v>
      </c>
    </row>
    <row r="114" spans="1:10" x14ac:dyDescent="0.2">
      <c r="A114" s="42" t="s">
        <v>46</v>
      </c>
      <c r="B114" s="37">
        <v>20</v>
      </c>
      <c r="C114" s="37">
        <v>50</v>
      </c>
      <c r="D114" s="37" t="s">
        <v>45</v>
      </c>
      <c r="E114" s="3"/>
      <c r="G114" s="3"/>
      <c r="H114" s="3">
        <v>24156</v>
      </c>
      <c r="J114" s="3"/>
    </row>
    <row r="115" spans="1:10" x14ac:dyDescent="0.2">
      <c r="E115" s="3">
        <v>0</v>
      </c>
      <c r="G115" s="3">
        <f t="shared" si="2"/>
        <v>0</v>
      </c>
      <c r="J115" s="3">
        <f t="shared" si="3"/>
        <v>0</v>
      </c>
    </row>
    <row r="116" spans="1:10" s="4" customFormat="1" x14ac:dyDescent="0.2">
      <c r="A116" s="10" t="s">
        <v>11</v>
      </c>
      <c r="B116" s="11"/>
      <c r="C116" s="11"/>
      <c r="E116" s="5">
        <v>1340608.9199000001</v>
      </c>
      <c r="F116" s="5">
        <v>84379</v>
      </c>
      <c r="G116" s="5">
        <f t="shared" si="2"/>
        <v>1424987.9199000001</v>
      </c>
      <c r="H116" s="5"/>
      <c r="I116" s="5"/>
      <c r="J116" s="5">
        <f t="shared" si="3"/>
        <v>1424987.9199000001</v>
      </c>
    </row>
    <row r="117" spans="1:10" x14ac:dyDescent="0.2">
      <c r="A117" s="42" t="s">
        <v>38</v>
      </c>
      <c r="B117" s="2">
        <v>20</v>
      </c>
      <c r="C117" s="2">
        <v>55</v>
      </c>
      <c r="D117" s="2" t="s">
        <v>12</v>
      </c>
      <c r="E117" s="3">
        <v>318126</v>
      </c>
      <c r="G117" s="3">
        <f t="shared" si="2"/>
        <v>318126</v>
      </c>
      <c r="J117" s="3">
        <f t="shared" si="3"/>
        <v>318126</v>
      </c>
    </row>
    <row r="118" spans="1:10" x14ac:dyDescent="0.2">
      <c r="A118" s="42" t="s">
        <v>33</v>
      </c>
      <c r="B118" s="2">
        <v>10</v>
      </c>
      <c r="C118" s="2">
        <v>5</v>
      </c>
      <c r="D118" s="2" t="s">
        <v>13</v>
      </c>
      <c r="E118" s="3">
        <v>430000</v>
      </c>
      <c r="G118" s="3">
        <f t="shared" si="2"/>
        <v>430000</v>
      </c>
      <c r="J118" s="3">
        <f t="shared" si="3"/>
        <v>430000</v>
      </c>
    </row>
    <row r="119" spans="1:10" x14ac:dyDescent="0.2">
      <c r="A119" s="42" t="s">
        <v>34</v>
      </c>
      <c r="B119" s="2">
        <v>10</v>
      </c>
      <c r="C119" s="2">
        <v>55</v>
      </c>
      <c r="D119" s="2" t="s">
        <v>14</v>
      </c>
      <c r="E119" s="3">
        <v>27763</v>
      </c>
      <c r="G119" s="3">
        <f t="shared" si="2"/>
        <v>27763</v>
      </c>
      <c r="J119" s="3">
        <f t="shared" si="3"/>
        <v>27763</v>
      </c>
    </row>
    <row r="120" spans="1:10" x14ac:dyDescent="0.2">
      <c r="E120" s="1">
        <v>0</v>
      </c>
      <c r="G120" s="1">
        <f t="shared" si="2"/>
        <v>0</v>
      </c>
      <c r="J120" s="1">
        <f t="shared" si="3"/>
        <v>0</v>
      </c>
    </row>
    <row r="121" spans="1:10" s="4" customFormat="1" x14ac:dyDescent="0.2">
      <c r="A121" s="10" t="s">
        <v>15</v>
      </c>
      <c r="B121" s="2">
        <v>10</v>
      </c>
      <c r="C121" s="2">
        <v>601</v>
      </c>
      <c r="E121" s="5">
        <v>300718.37307866663</v>
      </c>
      <c r="G121" s="5">
        <f t="shared" si="2"/>
        <v>300718.37307866663</v>
      </c>
      <c r="J121" s="5">
        <f t="shared" si="3"/>
        <v>300718.37307866663</v>
      </c>
    </row>
    <row r="122" spans="1:10" x14ac:dyDescent="0.2">
      <c r="A122" s="13"/>
      <c r="D122" s="2"/>
      <c r="E122" s="3"/>
      <c r="G122" s="3">
        <f t="shared" si="2"/>
        <v>0</v>
      </c>
      <c r="J122" s="3">
        <f t="shared" si="3"/>
        <v>0</v>
      </c>
    </row>
    <row r="123" spans="1:10" x14ac:dyDescent="0.2">
      <c r="A123" s="16"/>
      <c r="D123" s="2"/>
      <c r="E123" s="3">
        <v>0</v>
      </c>
      <c r="G123" s="3">
        <f t="shared" si="2"/>
        <v>0</v>
      </c>
      <c r="J123" s="3">
        <f t="shared" si="3"/>
        <v>0</v>
      </c>
    </row>
    <row r="124" spans="1:10" ht="17.25" x14ac:dyDescent="0.3">
      <c r="A124" s="6" t="s">
        <v>22</v>
      </c>
      <c r="D124" s="2"/>
      <c r="E124" s="7">
        <f>E127</f>
        <v>4364035</v>
      </c>
      <c r="G124" s="7">
        <f t="shared" si="2"/>
        <v>4364035</v>
      </c>
      <c r="J124" s="7">
        <f t="shared" si="3"/>
        <v>4364035</v>
      </c>
    </row>
    <row r="125" spans="1:10" x14ac:dyDescent="0.2">
      <c r="A125" s="38" t="s">
        <v>28</v>
      </c>
      <c r="D125" s="2"/>
      <c r="E125" s="39">
        <v>4276838</v>
      </c>
      <c r="G125" s="39">
        <f t="shared" si="2"/>
        <v>4276838</v>
      </c>
      <c r="J125" s="39">
        <f t="shared" si="3"/>
        <v>4276838</v>
      </c>
    </row>
    <row r="126" spans="1:10" x14ac:dyDescent="0.2">
      <c r="A126" s="38"/>
      <c r="D126" s="2"/>
      <c r="E126" s="39"/>
      <c r="G126" s="39">
        <f t="shared" si="2"/>
        <v>0</v>
      </c>
      <c r="J126" s="39">
        <f t="shared" si="3"/>
        <v>0</v>
      </c>
    </row>
    <row r="127" spans="1:10" ht="17.25" x14ac:dyDescent="0.3">
      <c r="A127" s="6" t="s">
        <v>6</v>
      </c>
      <c r="D127" s="2"/>
      <c r="E127" s="7">
        <f>E129+E130+E128</f>
        <v>4364035</v>
      </c>
      <c r="G127" s="7">
        <f t="shared" si="2"/>
        <v>4364035</v>
      </c>
      <c r="J127" s="7">
        <f t="shared" si="3"/>
        <v>4364035</v>
      </c>
    </row>
    <row r="128" spans="1:10" ht="15.75" x14ac:dyDescent="0.25">
      <c r="A128" s="17" t="s">
        <v>23</v>
      </c>
      <c r="D128" s="2"/>
      <c r="E128" s="9">
        <f>E133+E136</f>
        <v>3278419</v>
      </c>
      <c r="G128" s="9">
        <f t="shared" si="2"/>
        <v>3278419</v>
      </c>
      <c r="J128" s="9">
        <f t="shared" si="3"/>
        <v>3278419</v>
      </c>
    </row>
    <row r="129" spans="1:10" ht="15.75" x14ac:dyDescent="0.25">
      <c r="A129" s="17" t="s">
        <v>7</v>
      </c>
      <c r="D129" s="2"/>
      <c r="E129" s="9">
        <f>(E132-E133)+(E135-E136)</f>
        <v>1051810</v>
      </c>
      <c r="F129" s="3"/>
      <c r="G129" s="9">
        <f t="shared" si="2"/>
        <v>1051810</v>
      </c>
      <c r="H129" s="3"/>
      <c r="I129" s="3"/>
      <c r="J129" s="9">
        <f t="shared" si="3"/>
        <v>1051810</v>
      </c>
    </row>
    <row r="130" spans="1:10" ht="15.75" x14ac:dyDescent="0.25">
      <c r="A130" s="45" t="s">
        <v>15</v>
      </c>
      <c r="D130" s="2"/>
      <c r="E130" s="18">
        <f>E138</f>
        <v>33806</v>
      </c>
      <c r="F130" s="3"/>
      <c r="G130" s="18">
        <f t="shared" si="2"/>
        <v>33806</v>
      </c>
      <c r="H130" s="3"/>
      <c r="I130" s="3"/>
      <c r="J130" s="18">
        <f t="shared" si="3"/>
        <v>33806</v>
      </c>
    </row>
    <row r="131" spans="1:10" ht="13.9" customHeight="1" x14ac:dyDescent="0.3">
      <c r="A131" s="6"/>
      <c r="D131" s="2"/>
      <c r="E131" s="3">
        <v>0</v>
      </c>
      <c r="G131" s="3">
        <f t="shared" si="2"/>
        <v>0</v>
      </c>
      <c r="J131" s="3">
        <f t="shared" si="3"/>
        <v>0</v>
      </c>
    </row>
    <row r="132" spans="1:10" s="4" customFormat="1" ht="13.9" customHeight="1" x14ac:dyDescent="0.2">
      <c r="A132" s="10" t="s">
        <v>8</v>
      </c>
      <c r="B132" s="11"/>
      <c r="C132" s="11"/>
      <c r="D132" s="11"/>
      <c r="E132" s="5">
        <v>4211517</v>
      </c>
      <c r="G132" s="5">
        <f t="shared" si="2"/>
        <v>4211517</v>
      </c>
      <c r="J132" s="5">
        <f t="shared" si="3"/>
        <v>4211517</v>
      </c>
    </row>
    <row r="133" spans="1:10" ht="13.9" customHeight="1" x14ac:dyDescent="0.2">
      <c r="A133" s="42" t="s">
        <v>31</v>
      </c>
      <c r="B133" s="37">
        <v>20</v>
      </c>
      <c r="C133" s="37">
        <v>50</v>
      </c>
      <c r="D133" s="37" t="s">
        <v>10</v>
      </c>
      <c r="E133" s="3">
        <v>3225028</v>
      </c>
      <c r="G133" s="3">
        <f t="shared" si="2"/>
        <v>3225028</v>
      </c>
      <c r="J133" s="3">
        <f t="shared" si="3"/>
        <v>3225028</v>
      </c>
    </row>
    <row r="134" spans="1:10" ht="13.9" customHeight="1" x14ac:dyDescent="0.3">
      <c r="A134" s="6"/>
      <c r="D134" s="2"/>
      <c r="E134" s="3">
        <v>0</v>
      </c>
      <c r="G134" s="3">
        <f t="shared" si="2"/>
        <v>0</v>
      </c>
      <c r="J134" s="3">
        <f t="shared" si="3"/>
        <v>0</v>
      </c>
    </row>
    <row r="135" spans="1:10" s="4" customFormat="1" ht="13.9" customHeight="1" x14ac:dyDescent="0.2">
      <c r="A135" s="10" t="s">
        <v>11</v>
      </c>
      <c r="B135" s="11"/>
      <c r="C135" s="11"/>
      <c r="D135" s="11"/>
      <c r="E135" s="5">
        <v>118712</v>
      </c>
      <c r="G135" s="5">
        <f t="shared" si="2"/>
        <v>118712</v>
      </c>
      <c r="J135" s="5">
        <f t="shared" si="3"/>
        <v>118712</v>
      </c>
    </row>
    <row r="136" spans="1:10" ht="13.9" customHeight="1" x14ac:dyDescent="0.2">
      <c r="A136" s="42" t="s">
        <v>34</v>
      </c>
      <c r="B136" s="2">
        <v>10</v>
      </c>
      <c r="C136" s="2">
        <v>55</v>
      </c>
      <c r="D136" s="2" t="s">
        <v>14</v>
      </c>
      <c r="E136" s="3">
        <v>53391</v>
      </c>
      <c r="G136" s="3">
        <f t="shared" si="2"/>
        <v>53391</v>
      </c>
      <c r="J136" s="3">
        <f t="shared" si="3"/>
        <v>53391</v>
      </c>
    </row>
    <row r="137" spans="1:10" ht="13.9" customHeight="1" x14ac:dyDescent="0.2">
      <c r="A137" s="12"/>
      <c r="D137" s="2"/>
      <c r="E137" s="3">
        <v>0</v>
      </c>
      <c r="G137" s="3">
        <f t="shared" ref="G137:G195" si="4">E137+F137</f>
        <v>0</v>
      </c>
      <c r="J137" s="3">
        <f t="shared" ref="J137:J195" si="5">G137+H137+I137</f>
        <v>0</v>
      </c>
    </row>
    <row r="138" spans="1:10" s="4" customFormat="1" ht="13.9" customHeight="1" x14ac:dyDescent="0.2">
      <c r="A138" s="10" t="s">
        <v>15</v>
      </c>
      <c r="B138" s="2">
        <v>10</v>
      </c>
      <c r="C138" s="2">
        <v>601</v>
      </c>
      <c r="D138" s="11"/>
      <c r="E138" s="5">
        <v>33806</v>
      </c>
      <c r="G138" s="5">
        <f t="shared" si="4"/>
        <v>33806</v>
      </c>
      <c r="J138" s="5">
        <f t="shared" si="5"/>
        <v>33806</v>
      </c>
    </row>
    <row r="139" spans="1:10" ht="13.9" customHeight="1" x14ac:dyDescent="0.2">
      <c r="A139" s="12"/>
      <c r="D139" s="2"/>
      <c r="E139" s="3">
        <v>0</v>
      </c>
      <c r="G139" s="3">
        <f t="shared" si="4"/>
        <v>0</v>
      </c>
      <c r="J139" s="3">
        <f t="shared" si="5"/>
        <v>0</v>
      </c>
    </row>
    <row r="140" spans="1:10" x14ac:dyDescent="0.2">
      <c r="A140" s="16"/>
      <c r="D140" s="2"/>
      <c r="E140" s="3">
        <v>0</v>
      </c>
      <c r="G140" s="3">
        <f t="shared" si="4"/>
        <v>0</v>
      </c>
      <c r="J140" s="3">
        <f t="shared" si="5"/>
        <v>0</v>
      </c>
    </row>
    <row r="141" spans="1:10" ht="17.25" x14ac:dyDescent="0.3">
      <c r="A141" s="6" t="s">
        <v>24</v>
      </c>
      <c r="D141" s="2"/>
      <c r="E141" s="7">
        <f>E144</f>
        <v>1679592.036208</v>
      </c>
      <c r="F141" s="7">
        <f>F144</f>
        <v>7729</v>
      </c>
      <c r="G141" s="7">
        <f t="shared" si="4"/>
        <v>1687321.036208</v>
      </c>
      <c r="H141" s="7">
        <f>H144</f>
        <v>60391</v>
      </c>
      <c r="I141" s="7">
        <f>I144</f>
        <v>0</v>
      </c>
      <c r="J141" s="7">
        <f t="shared" si="5"/>
        <v>1747712.036208</v>
      </c>
    </row>
    <row r="142" spans="1:10" x14ac:dyDescent="0.2">
      <c r="A142" s="38" t="s">
        <v>28</v>
      </c>
      <c r="D142" s="2"/>
      <c r="E142" s="39">
        <v>844928.01631666662</v>
      </c>
      <c r="F142" s="39">
        <v>7729</v>
      </c>
      <c r="G142" s="39">
        <f t="shared" si="4"/>
        <v>852657.01631666662</v>
      </c>
      <c r="H142" s="39">
        <v>60391</v>
      </c>
      <c r="I142" s="39"/>
      <c r="J142" s="39">
        <f t="shared" si="5"/>
        <v>913048.01631666662</v>
      </c>
    </row>
    <row r="143" spans="1:10" x14ac:dyDescent="0.2">
      <c r="A143" s="38"/>
      <c r="D143" s="2"/>
      <c r="E143" s="39"/>
      <c r="F143" s="39"/>
      <c r="G143" s="39">
        <f t="shared" si="4"/>
        <v>0</v>
      </c>
      <c r="H143" s="39"/>
      <c r="I143" s="39"/>
      <c r="J143" s="39">
        <f t="shared" si="5"/>
        <v>0</v>
      </c>
    </row>
    <row r="144" spans="1:10" ht="17.25" x14ac:dyDescent="0.3">
      <c r="A144" s="6" t="s">
        <v>6</v>
      </c>
      <c r="D144" s="2"/>
      <c r="E144" s="7">
        <f>E145+E146</f>
        <v>1679592.036208</v>
      </c>
      <c r="F144" s="7">
        <f>F145+F146</f>
        <v>7729</v>
      </c>
      <c r="G144" s="7">
        <f t="shared" si="4"/>
        <v>1687321.036208</v>
      </c>
      <c r="H144" s="7">
        <f>H145+H146</f>
        <v>60391</v>
      </c>
      <c r="I144" s="7">
        <f>I145+I146</f>
        <v>0</v>
      </c>
      <c r="J144" s="7">
        <f t="shared" si="5"/>
        <v>1747712.036208</v>
      </c>
    </row>
    <row r="145" spans="1:10" ht="15.75" x14ac:dyDescent="0.25">
      <c r="A145" s="17" t="s">
        <v>7</v>
      </c>
      <c r="D145" s="2"/>
      <c r="E145" s="9">
        <f>E148+E153</f>
        <v>1629828.0163166667</v>
      </c>
      <c r="F145" s="9">
        <f>F148+F153</f>
        <v>7729</v>
      </c>
      <c r="G145" s="9">
        <f t="shared" si="4"/>
        <v>1637557.0163166667</v>
      </c>
      <c r="H145" s="9">
        <f>H148+H153</f>
        <v>60391</v>
      </c>
      <c r="I145" s="9">
        <f>I148+I153</f>
        <v>0</v>
      </c>
      <c r="J145" s="9">
        <f t="shared" si="5"/>
        <v>1697948.0163166667</v>
      </c>
    </row>
    <row r="146" spans="1:10" ht="15.75" x14ac:dyDescent="0.25">
      <c r="A146" s="45" t="s">
        <v>15</v>
      </c>
      <c r="D146" s="2"/>
      <c r="E146" s="18">
        <f>E158</f>
        <v>49764.01989133333</v>
      </c>
      <c r="F146" s="18">
        <f>F158</f>
        <v>0</v>
      </c>
      <c r="G146" s="18">
        <f t="shared" si="4"/>
        <v>49764.01989133333</v>
      </c>
      <c r="H146" s="18">
        <f>H158</f>
        <v>0</v>
      </c>
      <c r="I146" s="18">
        <f>I158</f>
        <v>0</v>
      </c>
      <c r="J146" s="18">
        <f t="shared" si="5"/>
        <v>49764.01989133333</v>
      </c>
    </row>
    <row r="147" spans="1:10" x14ac:dyDescent="0.2">
      <c r="A147" s="12"/>
      <c r="D147" s="2"/>
      <c r="E147" s="1">
        <v>0</v>
      </c>
      <c r="G147" s="1">
        <f t="shared" si="4"/>
        <v>0</v>
      </c>
      <c r="J147" s="1">
        <f t="shared" si="5"/>
        <v>0</v>
      </c>
    </row>
    <row r="148" spans="1:10" s="4" customFormat="1" x14ac:dyDescent="0.2">
      <c r="A148" s="10" t="s">
        <v>8</v>
      </c>
      <c r="B148" s="11"/>
      <c r="C148" s="11"/>
      <c r="E148" s="5">
        <v>1424884</v>
      </c>
      <c r="F148" s="5">
        <v>4502</v>
      </c>
      <c r="G148" s="5">
        <f t="shared" si="4"/>
        <v>1429386</v>
      </c>
      <c r="H148" s="5">
        <f>H151</f>
        <v>60391</v>
      </c>
      <c r="I148" s="5"/>
      <c r="J148" s="5">
        <f t="shared" si="5"/>
        <v>1489777</v>
      </c>
    </row>
    <row r="149" spans="1:10" x14ac:dyDescent="0.2">
      <c r="A149" s="42" t="s">
        <v>32</v>
      </c>
      <c r="B149" s="2">
        <v>10</v>
      </c>
      <c r="C149" s="2">
        <v>50</v>
      </c>
      <c r="D149" s="2" t="s">
        <v>9</v>
      </c>
      <c r="E149" s="3">
        <v>763159</v>
      </c>
      <c r="G149" s="3">
        <f t="shared" si="4"/>
        <v>763159</v>
      </c>
      <c r="J149" s="3">
        <f t="shared" si="5"/>
        <v>763159</v>
      </c>
    </row>
    <row r="150" spans="1:10" x14ac:dyDescent="0.2">
      <c r="A150" s="42" t="s">
        <v>31</v>
      </c>
      <c r="B150" s="37">
        <v>20</v>
      </c>
      <c r="C150" s="37">
        <v>50</v>
      </c>
      <c r="D150" s="37" t="s">
        <v>10</v>
      </c>
      <c r="E150" s="3">
        <v>431859</v>
      </c>
      <c r="G150" s="3">
        <f t="shared" si="4"/>
        <v>431859</v>
      </c>
      <c r="J150" s="3">
        <f t="shared" si="5"/>
        <v>431859</v>
      </c>
    </row>
    <row r="151" spans="1:10" x14ac:dyDescent="0.2">
      <c r="A151" s="42" t="s">
        <v>46</v>
      </c>
      <c r="B151" s="37">
        <v>20</v>
      </c>
      <c r="C151" s="37">
        <v>50</v>
      </c>
      <c r="D151" s="37" t="s">
        <v>45</v>
      </c>
      <c r="E151" s="3">
        <v>0</v>
      </c>
      <c r="G151" s="3">
        <f t="shared" si="4"/>
        <v>0</v>
      </c>
      <c r="H151" s="3">
        <v>60391</v>
      </c>
      <c r="J151" s="3">
        <f t="shared" si="5"/>
        <v>60391</v>
      </c>
    </row>
    <row r="152" spans="1:10" x14ac:dyDescent="0.2">
      <c r="A152" s="42"/>
      <c r="B152" s="37"/>
      <c r="C152" s="37"/>
      <c r="D152" s="37"/>
      <c r="E152" s="3"/>
      <c r="G152" s="3"/>
      <c r="J152" s="3"/>
    </row>
    <row r="153" spans="1:10" s="4" customFormat="1" x14ac:dyDescent="0.2">
      <c r="A153" s="10" t="s">
        <v>11</v>
      </c>
      <c r="B153" s="11"/>
      <c r="C153" s="11"/>
      <c r="E153" s="5">
        <v>204944.01631666665</v>
      </c>
      <c r="F153" s="5">
        <v>3227</v>
      </c>
      <c r="G153" s="5">
        <f t="shared" si="4"/>
        <v>208171.01631666665</v>
      </c>
      <c r="H153" s="5"/>
      <c r="I153" s="5"/>
      <c r="J153" s="5">
        <f t="shared" si="5"/>
        <v>208171.01631666665</v>
      </c>
    </row>
    <row r="154" spans="1:10" x14ac:dyDescent="0.2">
      <c r="A154" s="42" t="s">
        <v>38</v>
      </c>
      <c r="B154" s="2">
        <v>20</v>
      </c>
      <c r="C154" s="2">
        <v>55</v>
      </c>
      <c r="D154" s="2" t="s">
        <v>12</v>
      </c>
      <c r="E154" s="3">
        <v>78314.557466666651</v>
      </c>
      <c r="G154" s="3">
        <f t="shared" si="4"/>
        <v>78314.557466666651</v>
      </c>
      <c r="J154" s="3">
        <f t="shared" si="5"/>
        <v>78314.557466666651</v>
      </c>
    </row>
    <row r="155" spans="1:10" x14ac:dyDescent="0.2">
      <c r="A155" s="42" t="s">
        <v>33</v>
      </c>
      <c r="B155" s="2">
        <v>10</v>
      </c>
      <c r="C155" s="2">
        <v>5</v>
      </c>
      <c r="D155" s="2" t="s">
        <v>13</v>
      </c>
      <c r="E155" s="3">
        <v>15000</v>
      </c>
      <c r="G155" s="3">
        <f t="shared" si="4"/>
        <v>15000</v>
      </c>
      <c r="J155" s="3">
        <f t="shared" si="5"/>
        <v>15000</v>
      </c>
    </row>
    <row r="156" spans="1:10" x14ac:dyDescent="0.2">
      <c r="A156" s="42" t="s">
        <v>34</v>
      </c>
      <c r="B156" s="2">
        <v>10</v>
      </c>
      <c r="C156" s="2">
        <v>55</v>
      </c>
      <c r="D156" s="2" t="s">
        <v>14</v>
      </c>
      <c r="E156" s="3">
        <v>6741</v>
      </c>
      <c r="G156" s="3">
        <f t="shared" si="4"/>
        <v>6741</v>
      </c>
      <c r="J156" s="3">
        <f t="shared" si="5"/>
        <v>6741</v>
      </c>
    </row>
    <row r="157" spans="1:10" x14ac:dyDescent="0.2">
      <c r="E157" s="1">
        <v>0</v>
      </c>
      <c r="G157" s="1">
        <f t="shared" si="4"/>
        <v>0</v>
      </c>
      <c r="J157" s="1">
        <f t="shared" si="5"/>
        <v>0</v>
      </c>
    </row>
    <row r="158" spans="1:10" s="4" customFormat="1" x14ac:dyDescent="0.2">
      <c r="A158" s="10" t="s">
        <v>15</v>
      </c>
      <c r="B158" s="2">
        <v>10</v>
      </c>
      <c r="C158" s="2">
        <v>601</v>
      </c>
      <c r="E158" s="5">
        <v>49764.01989133333</v>
      </c>
      <c r="G158" s="5">
        <f t="shared" si="4"/>
        <v>49764.01989133333</v>
      </c>
      <c r="J158" s="5">
        <f t="shared" si="5"/>
        <v>49764.01989133333</v>
      </c>
    </row>
    <row r="159" spans="1:10" x14ac:dyDescent="0.2">
      <c r="A159" s="13"/>
      <c r="D159" s="2"/>
      <c r="E159" s="3"/>
      <c r="G159" s="3">
        <f t="shared" si="4"/>
        <v>0</v>
      </c>
      <c r="J159" s="3">
        <f t="shared" si="5"/>
        <v>0</v>
      </c>
    </row>
    <row r="160" spans="1:10" x14ac:dyDescent="0.2">
      <c r="A160" s="12"/>
      <c r="D160" s="2"/>
      <c r="E160" s="1">
        <v>0</v>
      </c>
      <c r="G160" s="1">
        <f t="shared" si="4"/>
        <v>0</v>
      </c>
      <c r="J160" s="1">
        <f t="shared" si="5"/>
        <v>0</v>
      </c>
    </row>
    <row r="161" spans="1:10" ht="17.25" x14ac:dyDescent="0.3">
      <c r="A161" s="6" t="s">
        <v>25</v>
      </c>
      <c r="D161" s="2"/>
      <c r="E161" s="7">
        <f>E164</f>
        <v>8488890.0062614009</v>
      </c>
      <c r="F161" s="7">
        <f>F164</f>
        <v>75606</v>
      </c>
      <c r="G161" s="7">
        <f t="shared" si="4"/>
        <v>8564496.0062614009</v>
      </c>
      <c r="H161" s="7">
        <f>H164</f>
        <v>0</v>
      </c>
      <c r="I161" s="7">
        <f>I164</f>
        <v>0</v>
      </c>
      <c r="J161" s="7">
        <f t="shared" si="5"/>
        <v>8564496.0062614009</v>
      </c>
    </row>
    <row r="162" spans="1:10" x14ac:dyDescent="0.2">
      <c r="A162" s="38" t="s">
        <v>28</v>
      </c>
      <c r="D162" s="2"/>
      <c r="E162" s="39">
        <v>5285821.9997511301</v>
      </c>
      <c r="F162" s="39">
        <v>75606</v>
      </c>
      <c r="G162" s="39">
        <f t="shared" si="4"/>
        <v>5361427.9997511301</v>
      </c>
      <c r="H162" s="39"/>
      <c r="I162" s="39"/>
      <c r="J162" s="39">
        <f t="shared" si="5"/>
        <v>5361427.9997511301</v>
      </c>
    </row>
    <row r="163" spans="1:10" x14ac:dyDescent="0.2">
      <c r="A163" s="38"/>
      <c r="D163" s="2"/>
      <c r="E163" s="39"/>
      <c r="F163" s="39"/>
      <c r="G163" s="39">
        <f t="shared" si="4"/>
        <v>0</v>
      </c>
      <c r="H163" s="39"/>
      <c r="I163" s="39"/>
      <c r="J163" s="39">
        <f t="shared" si="5"/>
        <v>0</v>
      </c>
    </row>
    <row r="164" spans="1:10" ht="17.25" x14ac:dyDescent="0.3">
      <c r="A164" s="6" t="s">
        <v>36</v>
      </c>
      <c r="D164" s="2"/>
      <c r="E164" s="7">
        <f>E165+E166</f>
        <v>8488890.0062614009</v>
      </c>
      <c r="F164" s="7">
        <f>F165+F166</f>
        <v>75606</v>
      </c>
      <c r="G164" s="7">
        <f t="shared" si="4"/>
        <v>8564496.0062614009</v>
      </c>
      <c r="H164" s="7">
        <f>H165+H166</f>
        <v>0</v>
      </c>
      <c r="I164" s="7">
        <f>I165+I166</f>
        <v>0</v>
      </c>
      <c r="J164" s="7">
        <f t="shared" si="5"/>
        <v>8564496.0062614009</v>
      </c>
    </row>
    <row r="165" spans="1:10" ht="15.75" x14ac:dyDescent="0.25">
      <c r="A165" s="17" t="s">
        <v>7</v>
      </c>
      <c r="D165" s="2"/>
      <c r="E165" s="9">
        <f>E168+E172</f>
        <v>8065222.9997511283</v>
      </c>
      <c r="F165" s="9">
        <f>F168+F172</f>
        <v>75606</v>
      </c>
      <c r="G165" s="9">
        <f t="shared" si="4"/>
        <v>8140828.9997511283</v>
      </c>
      <c r="H165" s="9">
        <f>H168+H172</f>
        <v>0</v>
      </c>
      <c r="I165" s="9">
        <f>I168+I172</f>
        <v>0</v>
      </c>
      <c r="J165" s="9">
        <f t="shared" si="5"/>
        <v>8140828.9997511283</v>
      </c>
    </row>
    <row r="166" spans="1:10" ht="15.75" x14ac:dyDescent="0.25">
      <c r="A166" s="45" t="s">
        <v>15</v>
      </c>
      <c r="D166" s="2"/>
      <c r="E166" s="18">
        <f>E177</f>
        <v>423667.0065102721</v>
      </c>
      <c r="F166" s="18">
        <f>F177</f>
        <v>0</v>
      </c>
      <c r="G166" s="18">
        <f t="shared" si="4"/>
        <v>423667.0065102721</v>
      </c>
      <c r="H166" s="18">
        <f>H177</f>
        <v>0</v>
      </c>
      <c r="I166" s="18">
        <f>I177</f>
        <v>0</v>
      </c>
      <c r="J166" s="18">
        <f t="shared" si="5"/>
        <v>423667.0065102721</v>
      </c>
    </row>
    <row r="167" spans="1:10" x14ac:dyDescent="0.2">
      <c r="A167" s="12"/>
      <c r="D167" s="2"/>
      <c r="E167" s="1">
        <v>0</v>
      </c>
      <c r="G167" s="1">
        <f t="shared" si="4"/>
        <v>0</v>
      </c>
      <c r="J167" s="1">
        <f t="shared" si="5"/>
        <v>0</v>
      </c>
    </row>
    <row r="168" spans="1:10" s="4" customFormat="1" x14ac:dyDescent="0.2">
      <c r="A168" s="10" t="s">
        <v>8</v>
      </c>
      <c r="B168" s="11"/>
      <c r="C168" s="11"/>
      <c r="E168" s="5">
        <v>6104926</v>
      </c>
      <c r="F168" s="5">
        <v>10688</v>
      </c>
      <c r="G168" s="5">
        <f t="shared" si="4"/>
        <v>6115614</v>
      </c>
      <c r="H168" s="5"/>
      <c r="I168" s="5"/>
      <c r="J168" s="5">
        <f t="shared" si="5"/>
        <v>6115614</v>
      </c>
    </row>
    <row r="169" spans="1:10" x14ac:dyDescent="0.2">
      <c r="A169" s="42" t="s">
        <v>32</v>
      </c>
      <c r="B169" s="2">
        <v>10</v>
      </c>
      <c r="C169" s="2">
        <v>50</v>
      </c>
      <c r="D169" s="2" t="s">
        <v>9</v>
      </c>
      <c r="E169" s="3">
        <v>2003293</v>
      </c>
      <c r="G169" s="3">
        <f t="shared" si="4"/>
        <v>2003293</v>
      </c>
      <c r="J169" s="3">
        <f t="shared" si="5"/>
        <v>2003293</v>
      </c>
    </row>
    <row r="170" spans="1:10" x14ac:dyDescent="0.2">
      <c r="A170" s="42" t="s">
        <v>31</v>
      </c>
      <c r="B170" s="37">
        <v>20</v>
      </c>
      <c r="C170" s="37">
        <v>50</v>
      </c>
      <c r="D170" s="37" t="s">
        <v>10</v>
      </c>
      <c r="E170" s="3">
        <v>1279022</v>
      </c>
      <c r="G170" s="3">
        <f t="shared" si="4"/>
        <v>1279022</v>
      </c>
      <c r="J170" s="3">
        <f t="shared" si="5"/>
        <v>1279022</v>
      </c>
    </row>
    <row r="171" spans="1:10" x14ac:dyDescent="0.2">
      <c r="A171" s="12"/>
      <c r="D171" s="2"/>
      <c r="E171" s="3">
        <v>0</v>
      </c>
      <c r="G171" s="3">
        <f t="shared" si="4"/>
        <v>0</v>
      </c>
      <c r="J171" s="3">
        <f t="shared" si="5"/>
        <v>0</v>
      </c>
    </row>
    <row r="172" spans="1:10" s="4" customFormat="1" x14ac:dyDescent="0.2">
      <c r="A172" s="10" t="s">
        <v>11</v>
      </c>
      <c r="B172" s="11"/>
      <c r="C172" s="11"/>
      <c r="E172" s="5">
        <v>1960296.9997511285</v>
      </c>
      <c r="F172" s="5">
        <v>64918</v>
      </c>
      <c r="G172" s="5">
        <f t="shared" si="4"/>
        <v>2025214.9997511285</v>
      </c>
      <c r="H172" s="5"/>
      <c r="I172" s="5"/>
      <c r="J172" s="5">
        <f t="shared" si="5"/>
        <v>2025214.9997511285</v>
      </c>
    </row>
    <row r="173" spans="1:10" x14ac:dyDescent="0.2">
      <c r="A173" s="42" t="s">
        <v>38</v>
      </c>
      <c r="B173" s="2">
        <v>20</v>
      </c>
      <c r="C173" s="2">
        <v>55</v>
      </c>
      <c r="D173" s="2" t="s">
        <v>12</v>
      </c>
      <c r="E173" s="3">
        <v>626000.67989999999</v>
      </c>
      <c r="G173" s="3">
        <f t="shared" si="4"/>
        <v>626000.67989999999</v>
      </c>
      <c r="J173" s="3">
        <f t="shared" si="5"/>
        <v>626000.67989999999</v>
      </c>
    </row>
    <row r="174" spans="1:10" x14ac:dyDescent="0.2">
      <c r="A174" s="42" t="s">
        <v>33</v>
      </c>
      <c r="B174" s="2">
        <v>10</v>
      </c>
      <c r="C174" s="2">
        <v>5</v>
      </c>
      <c r="D174" s="2" t="s">
        <v>13</v>
      </c>
      <c r="E174" s="3">
        <v>345000</v>
      </c>
      <c r="G174" s="3">
        <f t="shared" si="4"/>
        <v>345000</v>
      </c>
      <c r="J174" s="3">
        <f t="shared" si="5"/>
        <v>345000</v>
      </c>
    </row>
    <row r="175" spans="1:10" x14ac:dyDescent="0.2">
      <c r="A175" s="42" t="s">
        <v>34</v>
      </c>
      <c r="B175" s="2">
        <v>10</v>
      </c>
      <c r="C175" s="2">
        <v>55</v>
      </c>
      <c r="D175" s="2" t="s">
        <v>14</v>
      </c>
      <c r="E175" s="3">
        <v>431108</v>
      </c>
      <c r="G175" s="3">
        <f t="shared" si="4"/>
        <v>431108</v>
      </c>
      <c r="J175" s="3">
        <f t="shared" si="5"/>
        <v>431108</v>
      </c>
    </row>
    <row r="176" spans="1:10" x14ac:dyDescent="0.2">
      <c r="E176" s="3">
        <v>0</v>
      </c>
      <c r="G176" s="3">
        <f t="shared" si="4"/>
        <v>0</v>
      </c>
      <c r="J176" s="3">
        <f t="shared" si="5"/>
        <v>0</v>
      </c>
    </row>
    <row r="177" spans="1:10" s="4" customFormat="1" x14ac:dyDescent="0.2">
      <c r="A177" s="10" t="s">
        <v>15</v>
      </c>
      <c r="B177" s="2">
        <v>10</v>
      </c>
      <c r="C177" s="2">
        <v>601</v>
      </c>
      <c r="E177" s="5">
        <v>423667.0065102721</v>
      </c>
      <c r="G177" s="5">
        <f t="shared" si="4"/>
        <v>423667.0065102721</v>
      </c>
      <c r="J177" s="5">
        <f t="shared" si="5"/>
        <v>423667.0065102721</v>
      </c>
    </row>
    <row r="178" spans="1:10" x14ac:dyDescent="0.2">
      <c r="A178" s="12"/>
      <c r="D178" s="2"/>
      <c r="G178" s="1">
        <f t="shared" si="4"/>
        <v>0</v>
      </c>
      <c r="J178" s="1">
        <f t="shared" si="5"/>
        <v>0</v>
      </c>
    </row>
    <row r="179" spans="1:10" x14ac:dyDescent="0.2">
      <c r="A179" s="43" t="s">
        <v>37</v>
      </c>
      <c r="G179" s="1">
        <f t="shared" si="4"/>
        <v>0</v>
      </c>
      <c r="J179" s="1">
        <f t="shared" si="5"/>
        <v>0</v>
      </c>
    </row>
    <row r="180" spans="1:10" x14ac:dyDescent="0.2">
      <c r="A180" s="43"/>
      <c r="G180" s="1">
        <f t="shared" si="4"/>
        <v>0</v>
      </c>
      <c r="J180" s="1">
        <f t="shared" si="5"/>
        <v>0</v>
      </c>
    </row>
    <row r="181" spans="1:10" s="34" customFormat="1" ht="17.25" x14ac:dyDescent="0.3">
      <c r="A181" s="23" t="s">
        <v>26</v>
      </c>
      <c r="B181" s="35"/>
      <c r="C181" s="35"/>
      <c r="G181" s="34">
        <f t="shared" si="4"/>
        <v>0</v>
      </c>
      <c r="J181" s="34">
        <f t="shared" si="5"/>
        <v>0</v>
      </c>
    </row>
    <row r="182" spans="1:10" s="21" customFormat="1" x14ac:dyDescent="0.2">
      <c r="B182" s="22"/>
      <c r="C182" s="22"/>
      <c r="G182" s="21">
        <f t="shared" si="4"/>
        <v>0</v>
      </c>
      <c r="J182" s="21">
        <f t="shared" si="5"/>
        <v>0</v>
      </c>
    </row>
    <row r="183" spans="1:10" s="21" customFormat="1" ht="17.25" x14ac:dyDescent="0.3">
      <c r="A183" s="24" t="s">
        <v>27</v>
      </c>
      <c r="B183" s="22"/>
      <c r="C183" s="22"/>
      <c r="E183" s="25">
        <f>E186</f>
        <v>949831.00517999998</v>
      </c>
      <c r="G183" s="25">
        <f t="shared" si="4"/>
        <v>949831.00517999998</v>
      </c>
      <c r="J183" s="25">
        <f t="shared" si="5"/>
        <v>949831.00517999998</v>
      </c>
    </row>
    <row r="184" spans="1:10" s="21" customFormat="1" x14ac:dyDescent="0.2">
      <c r="A184" s="40" t="s">
        <v>28</v>
      </c>
      <c r="B184" s="22"/>
      <c r="C184" s="22"/>
      <c r="E184" s="41">
        <v>74162.525880001485</v>
      </c>
      <c r="G184" s="41">
        <f t="shared" si="4"/>
        <v>74162.525880001485</v>
      </c>
      <c r="J184" s="41">
        <f t="shared" si="5"/>
        <v>74162.525880001485</v>
      </c>
    </row>
    <row r="185" spans="1:10" s="21" customFormat="1" x14ac:dyDescent="0.2">
      <c r="A185" s="40"/>
      <c r="B185" s="22"/>
      <c r="C185" s="22"/>
      <c r="E185" s="41"/>
      <c r="G185" s="41">
        <f t="shared" si="4"/>
        <v>0</v>
      </c>
      <c r="J185" s="41">
        <f t="shared" si="5"/>
        <v>0</v>
      </c>
    </row>
    <row r="186" spans="1:10" s="21" customFormat="1" ht="17.25" x14ac:dyDescent="0.3">
      <c r="A186" s="24" t="s">
        <v>6</v>
      </c>
      <c r="B186" s="22"/>
      <c r="C186" s="22"/>
      <c r="E186" s="25">
        <f>E187+E188</f>
        <v>949831.00517999998</v>
      </c>
      <c r="G186" s="25">
        <f t="shared" si="4"/>
        <v>949831.00517999998</v>
      </c>
      <c r="J186" s="25">
        <f t="shared" si="5"/>
        <v>949831.00517999998</v>
      </c>
    </row>
    <row r="187" spans="1:10" s="21" customFormat="1" ht="15.75" x14ac:dyDescent="0.25">
      <c r="A187" s="27" t="s">
        <v>7</v>
      </c>
      <c r="B187" s="22"/>
      <c r="C187" s="22"/>
      <c r="E187" s="26">
        <f>E190+E193</f>
        <v>931036</v>
      </c>
      <c r="G187" s="26">
        <f t="shared" si="4"/>
        <v>931036</v>
      </c>
      <c r="J187" s="26">
        <f t="shared" si="5"/>
        <v>931036</v>
      </c>
    </row>
    <row r="188" spans="1:10" s="21" customFormat="1" ht="15.75" x14ac:dyDescent="0.25">
      <c r="A188" s="46" t="s">
        <v>15</v>
      </c>
      <c r="B188" s="22"/>
      <c r="C188" s="22"/>
      <c r="E188" s="28">
        <f>E195</f>
        <v>18795.005179999978</v>
      </c>
      <c r="G188" s="28">
        <f t="shared" si="4"/>
        <v>18795.005179999978</v>
      </c>
      <c r="J188" s="28">
        <f t="shared" si="5"/>
        <v>18795.005179999978</v>
      </c>
    </row>
    <row r="189" spans="1:10" s="21" customFormat="1" x14ac:dyDescent="0.2">
      <c r="B189" s="22"/>
      <c r="C189" s="22"/>
      <c r="E189" s="21">
        <v>0</v>
      </c>
      <c r="G189" s="21">
        <f t="shared" si="4"/>
        <v>0</v>
      </c>
      <c r="J189" s="21">
        <f t="shared" si="5"/>
        <v>0</v>
      </c>
    </row>
    <row r="190" spans="1:10" s="21" customFormat="1" x14ac:dyDescent="0.2">
      <c r="A190" s="29" t="s">
        <v>39</v>
      </c>
      <c r="B190" s="30"/>
      <c r="C190" s="30"/>
      <c r="D190" s="31"/>
      <c r="E190" s="32">
        <v>856873</v>
      </c>
      <c r="G190" s="32">
        <f t="shared" si="4"/>
        <v>856873</v>
      </c>
      <c r="J190" s="32">
        <f t="shared" si="5"/>
        <v>856873</v>
      </c>
    </row>
    <row r="191" spans="1:10" s="21" customFormat="1" x14ac:dyDescent="0.2">
      <c r="A191" s="49" t="s">
        <v>32</v>
      </c>
      <c r="B191" s="50">
        <v>10</v>
      </c>
      <c r="C191" s="50">
        <v>50</v>
      </c>
      <c r="D191" s="50" t="s">
        <v>9</v>
      </c>
      <c r="E191" s="48">
        <v>856873</v>
      </c>
      <c r="G191" s="48">
        <f t="shared" si="4"/>
        <v>856873</v>
      </c>
      <c r="J191" s="48">
        <f t="shared" si="5"/>
        <v>856873</v>
      </c>
    </row>
    <row r="192" spans="1:10" s="21" customFormat="1" x14ac:dyDescent="0.2">
      <c r="B192" s="22"/>
      <c r="C192" s="22"/>
      <c r="E192" s="21">
        <v>0</v>
      </c>
      <c r="G192" s="21">
        <f t="shared" si="4"/>
        <v>0</v>
      </c>
      <c r="J192" s="21">
        <f t="shared" si="5"/>
        <v>0</v>
      </c>
    </row>
    <row r="193" spans="1:10" s="21" customFormat="1" x14ac:dyDescent="0.2">
      <c r="A193" s="29" t="s">
        <v>11</v>
      </c>
      <c r="B193" s="50">
        <v>20</v>
      </c>
      <c r="C193" s="50">
        <v>50</v>
      </c>
      <c r="D193" s="31"/>
      <c r="E193" s="32">
        <v>74163</v>
      </c>
      <c r="G193" s="32">
        <f t="shared" si="4"/>
        <v>74163</v>
      </c>
      <c r="J193" s="32">
        <f t="shared" si="5"/>
        <v>74163</v>
      </c>
    </row>
    <row r="194" spans="1:10" s="21" customFormat="1" x14ac:dyDescent="0.2">
      <c r="B194" s="22"/>
      <c r="C194" s="22"/>
      <c r="E194" s="21">
        <v>0</v>
      </c>
      <c r="G194" s="21">
        <f t="shared" si="4"/>
        <v>0</v>
      </c>
      <c r="J194" s="21">
        <f t="shared" si="5"/>
        <v>0</v>
      </c>
    </row>
    <row r="195" spans="1:10" s="21" customFormat="1" x14ac:dyDescent="0.2">
      <c r="A195" s="29" t="s">
        <v>15</v>
      </c>
      <c r="B195" s="22">
        <v>10</v>
      </c>
      <c r="C195" s="22">
        <v>601</v>
      </c>
      <c r="D195" s="33"/>
      <c r="E195" s="32">
        <v>18795.005179999978</v>
      </c>
      <c r="G195" s="32">
        <f t="shared" si="4"/>
        <v>18795.005179999978</v>
      </c>
      <c r="J195" s="32">
        <f t="shared" si="5"/>
        <v>18795.005179999978</v>
      </c>
    </row>
  </sheetData>
  <dataConsolidate/>
  <pageMargins left="0.25" right="0.25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4cedfd-18b6-416b-a27a-1daa6530c4f3" xsi:nil="true"/>
    <lcf76f155ced4ddcb4097134ff3c332f xmlns="548510c3-10e4-40d2-9e57-4ea0b9082f62">
      <Terms xmlns="http://schemas.microsoft.com/office/infopath/2007/PartnerControls"/>
    </lcf76f155ced4ddcb4097134ff3c332f>
    <Teemad xmlns="548510c3-10e4-40d2-9e57-4ea0b9082f62" xsi:nil="true"/>
    <eelarve xmlns="548510c3-10e4-40d2-9e57-4ea0b9082f6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1A86EA2495854796F0D23C3EC2220B" ma:contentTypeVersion="15" ma:contentTypeDescription="Loo uus dokument" ma:contentTypeScope="" ma:versionID="88f980c058c503ba9ff3500404adbf1e">
  <xsd:schema xmlns:xsd="http://www.w3.org/2001/XMLSchema" xmlns:xs="http://www.w3.org/2001/XMLSchema" xmlns:p="http://schemas.microsoft.com/office/2006/metadata/properties" xmlns:ns2="548510c3-10e4-40d2-9e57-4ea0b9082f62" xmlns:ns3="194cedfd-18b6-416b-a27a-1daa6530c4f3" targetNamespace="http://schemas.microsoft.com/office/2006/metadata/properties" ma:root="true" ma:fieldsID="4032d46a31a3ff8174a0511ca22155f0" ns2:_="" ns3:_="">
    <xsd:import namespace="548510c3-10e4-40d2-9e57-4ea0b9082f62"/>
    <xsd:import namespace="194cedfd-18b6-416b-a27a-1daa6530c4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Teemad" minOccurs="0"/>
                <xsd:element ref="ns2:eelarv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8510c3-10e4-40d2-9e57-4ea0b9082f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eemad" ma:index="20" nillable="true" ma:displayName="Teemad" ma:description="1. Majandusprognoos&#10;2. Üldine RES/RE protsessi ülevaade" ma:format="Dropdown" ma:internalName="Teemad">
      <xsd:simpleType>
        <xsd:restriction base="dms:Note">
          <xsd:maxLength value="255"/>
        </xsd:restriction>
      </xsd:simpleType>
    </xsd:element>
    <xsd:element name="eelarve" ma:index="21" nillable="true" ma:displayName="eelarve" ma:description="kinnisvara" ma:format="Thumbnail" ma:internalName="eelarv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cedfd-18b6-416b-a27a-1daa6530c4f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45661c9-bf40-49d6-b8cc-e74f9c34b825}" ma:internalName="TaxCatchAll" ma:showField="CatchAllData" ma:web="194cedfd-18b6-416b-a27a-1daa6530c4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3EAD03-6907-4CEB-BD0D-BF0D367F32C3}">
  <ds:schemaRefs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548510c3-10e4-40d2-9e57-4ea0b9082f62"/>
    <ds:schemaRef ds:uri="http://schemas.microsoft.com/office/2006/documentManagement/types"/>
    <ds:schemaRef ds:uri="http://schemas.microsoft.com/office/2006/metadata/properties"/>
    <ds:schemaRef ds:uri="194cedfd-18b6-416b-a27a-1daa6530c4f3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EA7F880-0FAA-4253-8384-06902D88E7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8510c3-10e4-40d2-9e57-4ea0b9082f62"/>
    <ds:schemaRef ds:uri="194cedfd-18b6-416b-a27a-1daa6530c4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08C865-9EF2-45A4-8F77-02E3C70C1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Lisa 5. Kohtud</vt:lpstr>
    </vt:vector>
  </TitlesOfParts>
  <Manager/>
  <Company>Registrite ja Infosüsteemide Keskus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Kristi Urmann</dc:creator>
  <cp:keywords/>
  <dc:description/>
  <cp:lastModifiedBy>Kristi Urmann - JUSTDIGI</cp:lastModifiedBy>
  <cp:revision/>
  <dcterms:created xsi:type="dcterms:W3CDTF">2021-12-14T15:12:20Z</dcterms:created>
  <dcterms:modified xsi:type="dcterms:W3CDTF">2026-09-30T06:44:34Z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0x010100FF1A86EA2495854796F0D23C3EC2220B</vt:lpwstr>
  </property>
  <property fmtid="{D5CDD505-2E9C-101B-9397-08002B2CF9AE}" pid="3" name="Order">
    <vt:r8>1544400</vt:r8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2024-12-23T05:49:58Z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8fe098d2-428d-4bd4-9803-7195fe96f0e2</vt:lpwstr>
  </property>
  <property fmtid="{D5CDD505-2E9C-101B-9397-08002B2CF9AE}" pid="9" name="MSIP_Label_defa4170-0d19-0005-0004-bc88714345d2_ActionId">
    <vt:lpwstr>099f3072-c5ea-4dfe-9414-d335975811c6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ediaServiceImageTags">
    <vt:lpwstr/>
  </property>
</Properties>
</file>